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MT\MPs\Phil Twyford\Housing\"/>
    </mc:Choice>
  </mc:AlternateContent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0" i="1" l="1"/>
  <c r="C27" i="1"/>
  <c r="C26" i="1"/>
  <c r="C25" i="1"/>
  <c r="C22" i="1"/>
  <c r="C32" i="1" s="1"/>
  <c r="C21" i="1"/>
  <c r="C23" i="1" s="1"/>
  <c r="C24" i="1" s="1"/>
  <c r="C20" i="1"/>
  <c r="C28" i="1" l="1"/>
  <c r="C29" i="1" s="1"/>
  <c r="C35" i="1" s="1"/>
  <c r="C31" i="1"/>
  <c r="C33" i="1" s="1"/>
  <c r="C34" i="1" s="1"/>
</calcChain>
</file>

<file path=xl/sharedStrings.xml><?xml version="1.0" encoding="utf-8"?>
<sst xmlns="http://schemas.openxmlformats.org/spreadsheetml/2006/main" count="42" uniqueCount="30">
  <si>
    <t>Raw Data from Figure 7 Property transfers and tax residency 1 October 2015 – 31 December 2015</t>
  </si>
  <si>
    <t xml:space="preserve">Q1.1 “Does the transfer involve land that has a home on it?” </t>
  </si>
  <si>
    <t xml:space="preserve">Q2.1 “Are you or a member of your immediate family a New Zealand citizen or a holder of either a
resident, work or student visa?” </t>
  </si>
  <si>
    <t>Yes</t>
  </si>
  <si>
    <t>No</t>
  </si>
  <si>
    <t>Raw Data from Figure 7 Property transfers and tax residency 1 January 2016 – 31 March 2016</t>
  </si>
  <si>
    <t>Calculations</t>
  </si>
  <si>
    <t>Total NZ resident or visa holder</t>
  </si>
  <si>
    <t>Q1 Total NZ resident or visa holder</t>
  </si>
  <si>
    <t>Q1 Total Offshore</t>
  </si>
  <si>
    <t>Q2 Total NZ resident or visa holder</t>
  </si>
  <si>
    <t>Q2 Total Offshore</t>
  </si>
  <si>
    <t>Q1 Total Responses</t>
  </si>
  <si>
    <t>Q2 Total Responses</t>
  </si>
  <si>
    <t>Q1 % Offshore</t>
  </si>
  <si>
    <t>Q2 % Offshore</t>
  </si>
  <si>
    <t>Quarter 1</t>
  </si>
  <si>
    <t>Quarter 2</t>
  </si>
  <si>
    <t>Total</t>
  </si>
  <si>
    <t>Total Responses</t>
  </si>
  <si>
    <t>Total Offshore</t>
  </si>
  <si>
    <t>% Offshore</t>
  </si>
  <si>
    <t>Total Transfers Data Page 7 of Reports</t>
  </si>
  <si>
    <t>Q1</t>
  </si>
  <si>
    <t>Q2</t>
  </si>
  <si>
    <t>Q1 Number offshore scaled to all transfers</t>
  </si>
  <si>
    <t>Q2 Number offshore scaled to all transfers</t>
  </si>
  <si>
    <t>Total Number offshore scaled to all transfers</t>
  </si>
  <si>
    <t>Q2 Scaled to Full Year</t>
  </si>
  <si>
    <t>Total number of offshore buyers scaled to all transfers for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</si>
</sst>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3" fontId="0" fillId="0" borderId="1" xfId="0" applyNumberFormat="1" applyBorder="1"/>
    <xf numFmtId="164" fontId="0" fillId="0" borderId="1" xfId="1" applyNumberFormat="1" applyFont="1" applyBorder="1"/>
    <xf numFmtId="1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C35" sqref="C35"/>
    </sheetView>
  </sheetViews>
  <sheetFormatPr defaultRowHeight="14.4" x14ac:dyDescent="0.3"/>
  <cols>
    <col min="1" max="1" width="87.33203125" customWidth="1"/>
    <col min="2" max="3" width="31.88671875" customWidth="1"/>
    <col min="4" max="4" width="39.5546875" customWidth="1"/>
  </cols>
  <sheetData>
    <row r="1" spans="1:4" x14ac:dyDescent="0.3">
      <c r="A1" s="14" t="s">
        <v>0</v>
      </c>
      <c r="B1" s="14"/>
      <c r="C1" s="14"/>
      <c r="D1" s="14"/>
    </row>
    <row r="2" spans="1:4" ht="57.6" x14ac:dyDescent="0.3">
      <c r="A2" s="1"/>
      <c r="B2" s="2" t="s">
        <v>1</v>
      </c>
      <c r="C2" s="2"/>
      <c r="D2" s="2" t="s">
        <v>2</v>
      </c>
    </row>
    <row r="3" spans="1:4" x14ac:dyDescent="0.3">
      <c r="A3" s="13" t="s">
        <v>3</v>
      </c>
      <c r="B3" s="13">
        <v>21153</v>
      </c>
      <c r="C3" s="1" t="s">
        <v>3</v>
      </c>
      <c r="D3" s="1">
        <v>20514</v>
      </c>
    </row>
    <row r="4" spans="1:4" x14ac:dyDescent="0.3">
      <c r="A4" s="13"/>
      <c r="B4" s="13"/>
      <c r="C4" s="1" t="s">
        <v>4</v>
      </c>
      <c r="D4" s="1">
        <v>639</v>
      </c>
    </row>
    <row r="5" spans="1:4" x14ac:dyDescent="0.3">
      <c r="A5" s="13" t="s">
        <v>4</v>
      </c>
      <c r="B5" s="13">
        <v>2466</v>
      </c>
      <c r="C5" s="1" t="s">
        <v>3</v>
      </c>
      <c r="D5" s="1">
        <v>2364</v>
      </c>
    </row>
    <row r="6" spans="1:4" x14ac:dyDescent="0.3">
      <c r="A6" s="13"/>
      <c r="B6" s="13"/>
      <c r="C6" s="1" t="s">
        <v>4</v>
      </c>
      <c r="D6" s="1">
        <v>102</v>
      </c>
    </row>
    <row r="7" spans="1:4" x14ac:dyDescent="0.3">
      <c r="A7" s="3"/>
      <c r="B7" s="3"/>
      <c r="C7" s="3"/>
      <c r="D7" s="3"/>
    </row>
    <row r="8" spans="1:4" x14ac:dyDescent="0.3">
      <c r="A8" s="14" t="s">
        <v>5</v>
      </c>
      <c r="B8" s="14"/>
      <c r="C8" s="14"/>
      <c r="D8" s="14"/>
    </row>
    <row r="9" spans="1:4" ht="57.6" x14ac:dyDescent="0.3">
      <c r="A9" s="1"/>
      <c r="B9" s="2" t="s">
        <v>1</v>
      </c>
      <c r="C9" s="2"/>
      <c r="D9" s="2" t="s">
        <v>2</v>
      </c>
    </row>
    <row r="10" spans="1:4" x14ac:dyDescent="0.3">
      <c r="A10" s="13" t="s">
        <v>3</v>
      </c>
      <c r="B10" s="13">
        <v>36222</v>
      </c>
      <c r="C10" s="1" t="s">
        <v>3</v>
      </c>
      <c r="D10" s="1">
        <v>33552</v>
      </c>
    </row>
    <row r="11" spans="1:4" x14ac:dyDescent="0.3">
      <c r="A11" s="13"/>
      <c r="B11" s="13"/>
      <c r="C11" s="1" t="s">
        <v>4</v>
      </c>
      <c r="D11" s="1">
        <v>2670</v>
      </c>
    </row>
    <row r="12" spans="1:4" x14ac:dyDescent="0.3">
      <c r="A12" s="13" t="s">
        <v>4</v>
      </c>
      <c r="B12" s="13">
        <v>5541</v>
      </c>
      <c r="C12" s="1" t="s">
        <v>3</v>
      </c>
      <c r="D12" s="1">
        <v>4530</v>
      </c>
    </row>
    <row r="13" spans="1:4" x14ac:dyDescent="0.3">
      <c r="A13" s="13"/>
      <c r="B13" s="13"/>
      <c r="C13" s="1" t="s">
        <v>4</v>
      </c>
      <c r="D13" s="1">
        <v>1011</v>
      </c>
    </row>
    <row r="15" spans="1:4" x14ac:dyDescent="0.3">
      <c r="A15" s="14" t="s">
        <v>22</v>
      </c>
      <c r="B15" s="14"/>
    </row>
    <row r="16" spans="1:4" x14ac:dyDescent="0.3">
      <c r="A16" s="1" t="s">
        <v>23</v>
      </c>
      <c r="B16" s="4">
        <v>52686</v>
      </c>
    </row>
    <row r="17" spans="1:3" x14ac:dyDescent="0.3">
      <c r="A17" s="1" t="s">
        <v>24</v>
      </c>
      <c r="B17" s="4">
        <v>45114</v>
      </c>
    </row>
    <row r="19" spans="1:3" x14ac:dyDescent="0.3">
      <c r="A19" s="14" t="s">
        <v>6</v>
      </c>
      <c r="B19" s="14"/>
      <c r="C19" s="14"/>
    </row>
    <row r="20" spans="1:3" x14ac:dyDescent="0.3">
      <c r="A20" s="10" t="s">
        <v>16</v>
      </c>
      <c r="B20" s="1" t="s">
        <v>8</v>
      </c>
      <c r="C20" s="1">
        <f>SUM(D3,D5)</f>
        <v>22878</v>
      </c>
    </row>
    <row r="21" spans="1:3" x14ac:dyDescent="0.3">
      <c r="A21" s="11"/>
      <c r="B21" s="1" t="s">
        <v>9</v>
      </c>
      <c r="C21" s="1">
        <f>SUM(D4,D6)</f>
        <v>741</v>
      </c>
    </row>
    <row r="22" spans="1:3" x14ac:dyDescent="0.3">
      <c r="A22" s="11"/>
      <c r="B22" s="1" t="s">
        <v>12</v>
      </c>
      <c r="C22" s="1">
        <f>SUM(D3:D6)</f>
        <v>23619</v>
      </c>
    </row>
    <row r="23" spans="1:3" x14ac:dyDescent="0.3">
      <c r="A23" s="11"/>
      <c r="B23" s="1" t="s">
        <v>14</v>
      </c>
      <c r="C23" s="5">
        <f>C21/C22</f>
        <v>3.1373047123078875E-2</v>
      </c>
    </row>
    <row r="24" spans="1:3" x14ac:dyDescent="0.3">
      <c r="A24" s="12"/>
      <c r="B24" s="1" t="s">
        <v>25</v>
      </c>
      <c r="C24" s="6">
        <f>C23*B16</f>
        <v>1652.9203607265335</v>
      </c>
    </row>
    <row r="25" spans="1:3" x14ac:dyDescent="0.3">
      <c r="A25" s="10" t="s">
        <v>17</v>
      </c>
      <c r="B25" s="1" t="s">
        <v>10</v>
      </c>
      <c r="C25" s="1">
        <f>SUM(D10,D12)</f>
        <v>38082</v>
      </c>
    </row>
    <row r="26" spans="1:3" x14ac:dyDescent="0.3">
      <c r="A26" s="11"/>
      <c r="B26" s="1" t="s">
        <v>11</v>
      </c>
      <c r="C26" s="1">
        <f>SUM(D11,D13)</f>
        <v>3681</v>
      </c>
    </row>
    <row r="27" spans="1:3" x14ac:dyDescent="0.3">
      <c r="A27" s="11"/>
      <c r="B27" s="1" t="s">
        <v>13</v>
      </c>
      <c r="C27" s="1">
        <f>SUM(D10:D13)</f>
        <v>41763</v>
      </c>
    </row>
    <row r="28" spans="1:3" x14ac:dyDescent="0.3">
      <c r="A28" s="11"/>
      <c r="B28" s="1" t="s">
        <v>15</v>
      </c>
      <c r="C28" s="5">
        <f>C26/C27</f>
        <v>8.8140219811795123E-2</v>
      </c>
    </row>
    <row r="29" spans="1:3" x14ac:dyDescent="0.3">
      <c r="A29" s="12"/>
      <c r="B29" s="1" t="s">
        <v>26</v>
      </c>
      <c r="C29" s="6">
        <f>C28*B17</f>
        <v>3976.3578765893253</v>
      </c>
    </row>
    <row r="30" spans="1:3" x14ac:dyDescent="0.3">
      <c r="A30" s="10" t="s">
        <v>18</v>
      </c>
      <c r="B30" s="1" t="s">
        <v>7</v>
      </c>
      <c r="C30" s="1">
        <f>SUM(C20,C25)</f>
        <v>60960</v>
      </c>
    </row>
    <row r="31" spans="1:3" x14ac:dyDescent="0.3">
      <c r="A31" s="11"/>
      <c r="B31" s="1" t="s">
        <v>20</v>
      </c>
      <c r="C31" s="1">
        <f>SUM(C21,C26)</f>
        <v>4422</v>
      </c>
    </row>
    <row r="32" spans="1:3" x14ac:dyDescent="0.3">
      <c r="A32" s="11"/>
      <c r="B32" s="1" t="s">
        <v>19</v>
      </c>
      <c r="C32" s="1">
        <f>SUM(C22,C27)</f>
        <v>65382</v>
      </c>
    </row>
    <row r="33" spans="1:3" x14ac:dyDescent="0.3">
      <c r="A33" s="11"/>
      <c r="B33" s="1" t="s">
        <v>21</v>
      </c>
      <c r="C33" s="5">
        <f>C31/C32</f>
        <v>6.7633293567036804E-2</v>
      </c>
    </row>
    <row r="34" spans="1:3" x14ac:dyDescent="0.3">
      <c r="A34" s="12"/>
      <c r="B34" s="1" t="s">
        <v>27</v>
      </c>
      <c r="C34" s="6">
        <f>(B16+B17)*C33</f>
        <v>6614.5361108561992</v>
      </c>
    </row>
    <row r="35" spans="1:3" x14ac:dyDescent="0.3">
      <c r="A35" s="7" t="s">
        <v>28</v>
      </c>
      <c r="B35" s="8" t="s">
        <v>29</v>
      </c>
      <c r="C35" s="9">
        <f>C29*4</f>
        <v>15905.431506357301</v>
      </c>
    </row>
  </sheetData>
  <mergeCells count="15">
    <mergeCell ref="A8:D8"/>
    <mergeCell ref="A1:D1"/>
    <mergeCell ref="A3:A4"/>
    <mergeCell ref="B3:B4"/>
    <mergeCell ref="A5:A6"/>
    <mergeCell ref="B5:B6"/>
    <mergeCell ref="A30:A34"/>
    <mergeCell ref="A25:A29"/>
    <mergeCell ref="A20:A24"/>
    <mergeCell ref="A10:A11"/>
    <mergeCell ref="B10:B11"/>
    <mergeCell ref="A12:A13"/>
    <mergeCell ref="B12:B13"/>
    <mergeCell ref="A15:B15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Parliamentary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Danya Levy</cp:lastModifiedBy>
  <dcterms:created xsi:type="dcterms:W3CDTF">2016-05-10T22:47:36Z</dcterms:created>
  <dcterms:modified xsi:type="dcterms:W3CDTF">2016-05-11T01:32:09Z</dcterms:modified>
</cp:coreProperties>
</file>