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20736" windowHeight="11760"/>
  </bookViews>
  <sheets>
    <sheet name="Summary 4 Minister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H57" i="1" l="1"/>
  <c r="G57" i="1"/>
  <c r="F57" i="1"/>
  <c r="E57" i="1"/>
  <c r="D57" i="1"/>
  <c r="H56" i="1"/>
  <c r="G56" i="1"/>
  <c r="F56" i="1"/>
  <c r="E56" i="1"/>
  <c r="D56" i="1"/>
  <c r="H55" i="1"/>
  <c r="F55" i="1"/>
  <c r="E55" i="1"/>
  <c r="D55" i="1"/>
  <c r="G48" i="1"/>
  <c r="F48" i="1"/>
  <c r="E48" i="1"/>
  <c r="D48" i="1"/>
  <c r="H48" i="1" s="1"/>
  <c r="G47" i="1"/>
  <c r="F47" i="1"/>
  <c r="E47" i="1"/>
  <c r="D47" i="1"/>
  <c r="H47" i="1" s="1"/>
  <c r="G46" i="1"/>
  <c r="F46" i="1"/>
  <c r="E46" i="1"/>
  <c r="D46" i="1"/>
  <c r="H46" i="1" s="1"/>
  <c r="H44" i="1"/>
  <c r="G43" i="1"/>
  <c r="F43" i="1"/>
  <c r="E43" i="1"/>
  <c r="D43" i="1"/>
  <c r="H43" i="1" s="1"/>
  <c r="G42" i="1"/>
  <c r="F42" i="1"/>
  <c r="E42" i="1"/>
  <c r="D42" i="1"/>
  <c r="H42" i="1" s="1"/>
  <c r="G41" i="1"/>
  <c r="F41" i="1"/>
  <c r="E41" i="1"/>
  <c r="D41" i="1"/>
  <c r="H41" i="1" s="1"/>
  <c r="G40" i="1"/>
  <c r="F40" i="1"/>
  <c r="E40" i="1"/>
  <c r="D40" i="1"/>
  <c r="H40" i="1" s="1"/>
  <c r="G39" i="1"/>
  <c r="F39" i="1"/>
  <c r="E39" i="1"/>
  <c r="D39" i="1"/>
  <c r="H39" i="1" s="1"/>
  <c r="E38" i="1"/>
  <c r="D38" i="1"/>
  <c r="H38" i="1" s="1"/>
  <c r="G37" i="1"/>
  <c r="F37" i="1"/>
  <c r="E37" i="1"/>
  <c r="D37" i="1"/>
  <c r="H37" i="1" s="1"/>
  <c r="F36" i="1"/>
  <c r="E36" i="1"/>
  <c r="H36" i="1" s="1"/>
  <c r="D36" i="1"/>
  <c r="G35" i="1"/>
  <c r="F35" i="1"/>
  <c r="E35" i="1"/>
  <c r="D35" i="1"/>
  <c r="H35" i="1" s="1"/>
  <c r="G34" i="1"/>
  <c r="F34" i="1"/>
  <c r="E34" i="1"/>
  <c r="D34" i="1"/>
  <c r="H34" i="1" s="1"/>
  <c r="F33" i="1"/>
  <c r="E33" i="1"/>
  <c r="D33" i="1"/>
  <c r="H33" i="1" s="1"/>
  <c r="H32" i="1"/>
  <c r="F32" i="1"/>
  <c r="E32" i="1"/>
  <c r="D32" i="1"/>
  <c r="G31" i="1"/>
  <c r="F31" i="1"/>
  <c r="E31" i="1"/>
  <c r="D31" i="1"/>
  <c r="H31" i="1" s="1"/>
  <c r="F30" i="1"/>
  <c r="E30" i="1"/>
  <c r="D30" i="1"/>
  <c r="H30" i="1" s="1"/>
  <c r="H29" i="1"/>
  <c r="F29" i="1"/>
  <c r="E29" i="1"/>
  <c r="D29" i="1"/>
  <c r="F28" i="1"/>
  <c r="E28" i="1"/>
  <c r="D28" i="1"/>
  <c r="H28" i="1" s="1"/>
  <c r="F27" i="1"/>
  <c r="E27" i="1"/>
  <c r="H27" i="1" s="1"/>
  <c r="D27" i="1"/>
  <c r="G26" i="1"/>
  <c r="F26" i="1"/>
  <c r="E26" i="1"/>
  <c r="D26" i="1"/>
  <c r="H26" i="1" s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  <c r="H16" i="1"/>
  <c r="G16" i="1"/>
  <c r="F16" i="1"/>
  <c r="E16" i="1"/>
  <c r="D16" i="1"/>
  <c r="H15" i="1"/>
  <c r="G15" i="1"/>
  <c r="F15" i="1"/>
  <c r="E15" i="1"/>
  <c r="D15" i="1"/>
  <c r="H14" i="1"/>
  <c r="G14" i="1"/>
  <c r="F14" i="1"/>
  <c r="E14" i="1"/>
  <c r="D14" i="1"/>
  <c r="H13" i="1"/>
  <c r="G13" i="1"/>
  <c r="F13" i="1"/>
  <c r="E13" i="1"/>
  <c r="D13" i="1"/>
  <c r="H12" i="1"/>
  <c r="G12" i="1"/>
  <c r="F12" i="1"/>
  <c r="E12" i="1"/>
  <c r="D12" i="1"/>
  <c r="H10" i="1"/>
  <c r="G10" i="1"/>
  <c r="F10" i="1"/>
  <c r="E10" i="1"/>
  <c r="D10" i="1"/>
  <c r="H9" i="1"/>
  <c r="G9" i="1"/>
  <c r="F9" i="1"/>
  <c r="E9" i="1"/>
  <c r="D9" i="1"/>
  <c r="H8" i="1"/>
  <c r="G8" i="1"/>
  <c r="G49" i="1" s="1"/>
  <c r="F8" i="1"/>
  <c r="F49" i="1" s="1"/>
  <c r="E8" i="1"/>
  <c r="E49" i="1" s="1"/>
  <c r="D8" i="1"/>
  <c r="D49" i="1" s="1"/>
  <c r="H49" i="1" l="1"/>
  <c r="I25" i="1" l="1"/>
  <c r="I20" i="1"/>
  <c r="I18" i="1"/>
  <c r="I9" i="1"/>
  <c r="I7" i="1"/>
  <c r="I11" i="1"/>
  <c r="I8" i="1"/>
  <c r="I45" i="1"/>
  <c r="I19" i="1"/>
  <c r="I17" i="1"/>
  <c r="I10" i="1"/>
  <c r="I21" i="1"/>
  <c r="I41" i="1"/>
  <c r="I33" i="1"/>
  <c r="I22" i="1"/>
  <c r="I26" i="1"/>
  <c r="I12" i="1"/>
  <c r="I30" i="1"/>
  <c r="I44" i="1"/>
  <c r="I40" i="1"/>
  <c r="I31" i="1"/>
  <c r="I35" i="1"/>
  <c r="I15" i="1"/>
  <c r="I24" i="1"/>
  <c r="I48" i="1"/>
  <c r="I38" i="1"/>
  <c r="I23" i="1"/>
  <c r="I43" i="1"/>
  <c r="I39" i="1"/>
  <c r="I29" i="1"/>
  <c r="I34" i="1"/>
  <c r="I14" i="1"/>
  <c r="I47" i="1"/>
  <c r="I13" i="1"/>
  <c r="I42" i="1"/>
  <c r="I36" i="1"/>
  <c r="I27" i="1"/>
  <c r="I32" i="1"/>
  <c r="I37" i="1"/>
  <c r="I16" i="1"/>
  <c r="I46" i="1"/>
  <c r="I28" i="1"/>
  <c r="I49" i="1" l="1"/>
</calcChain>
</file>

<file path=xl/sharedStrings.xml><?xml version="1.0" encoding="utf-8"?>
<sst xmlns="http://schemas.openxmlformats.org/spreadsheetml/2006/main" count="68" uniqueCount="57">
  <si>
    <t>High Performance Programme Core Investment to National Sport Organisations 2013-2016</t>
  </si>
  <si>
    <t>Total</t>
  </si>
  <si>
    <t>$000</t>
  </si>
  <si>
    <t>%</t>
  </si>
  <si>
    <t>Tier 1</t>
  </si>
  <si>
    <t xml:space="preserve">Rowing </t>
  </si>
  <si>
    <t>Yachting</t>
  </si>
  <si>
    <t>Tier 2</t>
  </si>
  <si>
    <t>Athletics</t>
  </si>
  <si>
    <t>Equestrian</t>
  </si>
  <si>
    <t>Rugby 7s - Men</t>
  </si>
  <si>
    <t xml:space="preserve">Netball </t>
  </si>
  <si>
    <t>Rugby 7s - Women</t>
  </si>
  <si>
    <t>Tier 3</t>
  </si>
  <si>
    <t>Triathlon</t>
  </si>
  <si>
    <t>Hockey - Women</t>
  </si>
  <si>
    <t>Canoe</t>
  </si>
  <si>
    <t xml:space="preserve">Targeted Other </t>
  </si>
  <si>
    <t xml:space="preserve">Snow Sports </t>
  </si>
  <si>
    <t xml:space="preserve">Paralympics NZ </t>
  </si>
  <si>
    <t>NZOC</t>
  </si>
  <si>
    <t>Campaign</t>
  </si>
  <si>
    <t>Swimming</t>
  </si>
  <si>
    <t>Football - Women*</t>
  </si>
  <si>
    <t>Hockey - Men*</t>
  </si>
  <si>
    <t>Cricket*</t>
  </si>
  <si>
    <t>Rugby League*</t>
  </si>
  <si>
    <t>Bowls</t>
  </si>
  <si>
    <t>Softball - Men*</t>
  </si>
  <si>
    <t>Squash*</t>
  </si>
  <si>
    <t>Surf Life Saving</t>
  </si>
  <si>
    <t>Basketball</t>
  </si>
  <si>
    <r>
      <t>Canoe Slalom (</t>
    </r>
    <r>
      <rPr>
        <sz val="9"/>
        <color theme="1"/>
        <rFont val="Calibri"/>
        <family val="2"/>
        <scheme val="minor"/>
      </rPr>
      <t>incl Luuka Jones, Mike Dawson, NSO</t>
    </r>
    <r>
      <rPr>
        <sz val="11"/>
        <color theme="1"/>
        <rFont val="Calibri"/>
        <family val="2"/>
        <scheme val="minor"/>
      </rPr>
      <t>)*</t>
    </r>
  </si>
  <si>
    <r>
      <t xml:space="preserve">Golf </t>
    </r>
    <r>
      <rPr>
        <sz val="9"/>
        <color theme="1"/>
        <rFont val="Calibri"/>
        <family val="2"/>
        <scheme val="minor"/>
      </rPr>
      <t>(Lydia Ko)</t>
    </r>
  </si>
  <si>
    <r>
      <t>Boxing (</t>
    </r>
    <r>
      <rPr>
        <sz val="9"/>
        <color theme="1"/>
        <rFont val="Calibri"/>
        <family val="2"/>
        <scheme val="minor"/>
      </rPr>
      <t>Men's Campaigns</t>
    </r>
    <r>
      <rPr>
        <sz val="11"/>
        <color theme="1"/>
        <rFont val="Calibri"/>
        <family val="2"/>
        <scheme val="minor"/>
      </rPr>
      <t>)*</t>
    </r>
  </si>
  <si>
    <r>
      <t xml:space="preserve">Boxing  </t>
    </r>
    <r>
      <rPr>
        <sz val="9"/>
        <color theme="1"/>
        <rFont val="Calibri"/>
        <family val="2"/>
        <scheme val="minor"/>
      </rPr>
      <t>(Alexis Pritchard)</t>
    </r>
  </si>
  <si>
    <t xml:space="preserve">Olympic Weightlifting </t>
  </si>
  <si>
    <t xml:space="preserve">University Games </t>
  </si>
  <si>
    <t xml:space="preserve">Shooting </t>
  </si>
  <si>
    <t>Judo</t>
  </si>
  <si>
    <r>
      <t>Gymsports / Trampoline (</t>
    </r>
    <r>
      <rPr>
        <sz val="9"/>
        <color theme="1"/>
        <rFont val="Calibri"/>
        <family val="2"/>
        <scheme val="minor"/>
      </rPr>
      <t>Dylan Schmidt</t>
    </r>
    <r>
      <rPr>
        <sz val="11"/>
        <color theme="1"/>
        <rFont val="Calibri"/>
        <family val="2"/>
        <scheme val="minor"/>
      </rPr>
      <t>)*</t>
    </r>
  </si>
  <si>
    <r>
      <t>Skeleton (</t>
    </r>
    <r>
      <rPr>
        <sz val="9"/>
        <color theme="1"/>
        <rFont val="Calibri"/>
        <family val="2"/>
        <scheme val="minor"/>
      </rPr>
      <t>Katharine Eustace</t>
    </r>
    <r>
      <rPr>
        <sz val="11"/>
        <color theme="1"/>
        <rFont val="Calibri"/>
        <family val="2"/>
        <scheme val="minor"/>
      </rPr>
      <t>)</t>
    </r>
  </si>
  <si>
    <r>
      <t xml:space="preserve">Surfing </t>
    </r>
    <r>
      <rPr>
        <sz val="9"/>
        <color theme="1"/>
        <rFont val="Calibri"/>
        <family val="2"/>
        <scheme val="minor"/>
      </rPr>
      <t>(Paige Hareb)</t>
    </r>
  </si>
  <si>
    <r>
      <t xml:space="preserve">Taekwondo </t>
    </r>
    <r>
      <rPr>
        <sz val="9"/>
        <color theme="1"/>
        <rFont val="Calibri"/>
        <family val="2"/>
        <scheme val="minor"/>
      </rPr>
      <t>(Dafyyd Sanders)</t>
    </r>
  </si>
  <si>
    <r>
      <t xml:space="preserve">Taekwondo </t>
    </r>
    <r>
      <rPr>
        <sz val="9"/>
        <color theme="1"/>
        <rFont val="Calibri"/>
        <family val="2"/>
        <scheme val="minor"/>
      </rPr>
      <t>(Vaughan Scott)</t>
    </r>
  </si>
  <si>
    <t>* = Investment in these sports for 2016 will be reconsidered at the 2015 Sport Performance Review</t>
  </si>
  <si>
    <t xml:space="preserve">Note: </t>
  </si>
  <si>
    <t>Table above does not include other significant investment and/or resource allocations by HPSNZ to sports on an annual basis:</t>
  </si>
  <si>
    <t xml:space="preserve"> - $6.5m per annum of Performance Enhancement grants paid direct to athletes</t>
  </si>
  <si>
    <t xml:space="preserve"> - $10m per annum of sport requested Athlete Performance Support deployed or allocated to sports</t>
  </si>
  <si>
    <t xml:space="preserve"> - $4.25m per annum in Prime Minister’s scholarship allocations to sports</t>
  </si>
  <si>
    <t xml:space="preserve"> - Innovation/Goldmine projects, performance planning support, coach consulting and HP coach accelerator programme</t>
  </si>
  <si>
    <t>Paralympics NZ - Rio Games Delivery</t>
  </si>
  <si>
    <t>Paralympics NZ - Sochi Games Delivery</t>
  </si>
  <si>
    <t>NZOC - Rio Games Delivery**</t>
  </si>
  <si>
    <t>Cycling</t>
  </si>
  <si>
    <t>** = Addiitonal investment for Rio Games delivery under current consideration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</si>
</sst>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#,##0,;\(#,##0,\)"/>
    <numFmt numFmtId="166" formatCode="#,##0.0,;\(#,##0.0,\)"/>
    <numFmt numFmtId="167" formatCode="_(* #,##0.00_);_(* \(#,##0.00\);_(* &quot;-&quot;??_);_(@_)"/>
    <numFmt numFmtId="168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4" fillId="0" borderId="0"/>
    <xf numFmtId="0" fontId="14" fillId="0" borderId="0"/>
    <xf numFmtId="0" fontId="15" fillId="0" borderId="0"/>
    <xf numFmtId="0" fontId="14" fillId="0" borderId="0"/>
  </cellStyleXfs>
  <cellXfs count="75">
    <xf numFmtId="0" fontId="0" fillId="0" borderId="0" xfId="0"/>
    <xf numFmtId="0" fontId="0" fillId="0" borderId="0" xfId="0" applyFont="1" applyFill="1"/>
    <xf numFmtId="0" fontId="5" fillId="0" borderId="0" xfId="0" applyFont="1" applyFill="1"/>
    <xf numFmtId="0" fontId="0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0" fillId="2" borderId="0" xfId="0" applyFont="1" applyFill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0" fillId="2" borderId="1" xfId="0" applyFont="1" applyFill="1" applyBorder="1"/>
    <xf numFmtId="0" fontId="4" fillId="3" borderId="7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3" fillId="2" borderId="9" xfId="0" applyFont="1" applyFill="1" applyBorder="1"/>
    <xf numFmtId="0" fontId="0" fillId="2" borderId="10" xfId="0" applyFont="1" applyFill="1" applyBorder="1"/>
    <xf numFmtId="0" fontId="0" fillId="2" borderId="11" xfId="0" applyFont="1" applyFill="1" applyBorder="1"/>
    <xf numFmtId="0" fontId="3" fillId="2" borderId="11" xfId="0" applyFont="1" applyFill="1" applyBorder="1"/>
    <xf numFmtId="164" fontId="3" fillId="2" borderId="12" xfId="0" applyNumberFormat="1" applyFont="1" applyFill="1" applyBorder="1" applyAlignment="1">
      <alignment horizontal="center"/>
    </xf>
    <xf numFmtId="0" fontId="0" fillId="0" borderId="0" xfId="0" applyFill="1"/>
    <xf numFmtId="0" fontId="0" fillId="2" borderId="13" xfId="0" applyFont="1" applyFill="1" applyBorder="1" applyAlignment="1">
      <alignment horizontal="left" indent="3"/>
    </xf>
    <xf numFmtId="9" fontId="0" fillId="0" borderId="0" xfId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9" fontId="0" fillId="0" borderId="0" xfId="1" quotePrefix="1" applyFont="1" applyFill="1" applyBorder="1" applyAlignment="1">
      <alignment horizontal="center"/>
    </xf>
    <xf numFmtId="164" fontId="0" fillId="2" borderId="8" xfId="1" quotePrefix="1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10" xfId="0" applyNumberFormat="1" applyFont="1" applyFill="1" applyBorder="1" applyAlignment="1">
      <alignment horizontal="center"/>
    </xf>
    <xf numFmtId="165" fontId="0" fillId="0" borderId="1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left" indent="3"/>
    </xf>
    <xf numFmtId="165" fontId="0" fillId="0" borderId="5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0" fillId="0" borderId="13" xfId="0" applyFont="1" applyFill="1" applyBorder="1" applyAlignment="1">
      <alignment horizontal="left" indent="3"/>
    </xf>
    <xf numFmtId="0" fontId="3" fillId="0" borderId="9" xfId="0" applyFont="1" applyFill="1" applyBorder="1"/>
    <xf numFmtId="9" fontId="0" fillId="0" borderId="10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165" fontId="11" fillId="0" borderId="7" xfId="0" applyNumberFormat="1" applyFont="1" applyFill="1" applyBorder="1" applyAlignment="1">
      <alignment horizontal="center"/>
    </xf>
    <xf numFmtId="0" fontId="0" fillId="2" borderId="14" xfId="0" applyFont="1" applyFill="1" applyBorder="1" applyAlignment="1">
      <alignment horizontal="left" indent="3"/>
    </xf>
    <xf numFmtId="0" fontId="3" fillId="2" borderId="13" xfId="0" applyFont="1" applyFill="1" applyBorder="1"/>
    <xf numFmtId="165" fontId="3" fillId="2" borderId="0" xfId="0" applyNumberFormat="1" applyFont="1" applyFill="1" applyBorder="1" applyAlignment="1">
      <alignment horizontal="center"/>
    </xf>
    <xf numFmtId="41" fontId="11" fillId="0" borderId="0" xfId="0" applyNumberFormat="1" applyFont="1" applyFill="1" applyBorder="1" applyAlignment="1"/>
    <xf numFmtId="0" fontId="0" fillId="2" borderId="13" xfId="0" applyFill="1" applyBorder="1" applyAlignment="1">
      <alignment horizontal="left" indent="3"/>
    </xf>
    <xf numFmtId="166" fontId="11" fillId="0" borderId="0" xfId="0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left" indent="3"/>
    </xf>
    <xf numFmtId="0" fontId="3" fillId="0" borderId="0" xfId="0" applyFont="1"/>
    <xf numFmtId="0" fontId="3" fillId="4" borderId="15" xfId="0" applyFont="1" applyFill="1" applyBorder="1" applyAlignment="1">
      <alignment horizontal="right"/>
    </xf>
    <xf numFmtId="9" fontId="3" fillId="0" borderId="0" xfId="1" applyFont="1" applyFill="1" applyBorder="1" applyAlignment="1">
      <alignment horizontal="center"/>
    </xf>
    <xf numFmtId="165" fontId="3" fillId="4" borderId="2" xfId="0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0" fillId="0" borderId="0" xfId="0" applyFill="1" applyBorder="1"/>
    <xf numFmtId="0" fontId="0" fillId="2" borderId="9" xfId="0" applyFont="1" applyFill="1" applyBorder="1" applyAlignment="1">
      <alignment horizontal="left" indent="3"/>
    </xf>
    <xf numFmtId="165" fontId="3" fillId="4" borderId="11" xfId="0" applyNumberFormat="1" applyFont="1" applyFill="1" applyBorder="1" applyAlignment="1">
      <alignment horizontal="center"/>
    </xf>
    <xf numFmtId="9" fontId="0" fillId="2" borderId="12" xfId="1" applyFont="1" applyFill="1" applyBorder="1" applyAlignment="1">
      <alignment horizontal="center"/>
    </xf>
    <xf numFmtId="9" fontId="0" fillId="2" borderId="8" xfId="1" applyFont="1" applyFill="1" applyBorder="1" applyAlignment="1">
      <alignment horizontal="center"/>
    </xf>
    <xf numFmtId="9" fontId="0" fillId="2" borderId="6" xfId="1" applyFont="1" applyFill="1" applyBorder="1" applyAlignment="1">
      <alignment horizontal="center"/>
    </xf>
    <xf numFmtId="0" fontId="0" fillId="0" borderId="0" xfId="0" applyBorder="1"/>
    <xf numFmtId="0" fontId="13" fillId="0" borderId="0" xfId="0" applyFont="1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/>
    </xf>
    <xf numFmtId="17" fontId="8" fillId="0" borderId="2" xfId="0" applyNumberFormat="1" applyFont="1" applyFill="1" applyBorder="1" applyAlignment="1">
      <alignment horizontal="center"/>
    </xf>
    <xf numFmtId="17" fontId="8" fillId="0" borderId="3" xfId="0" applyNumberFormat="1" applyFont="1" applyFill="1" applyBorder="1" applyAlignment="1">
      <alignment horizontal="center"/>
    </xf>
    <xf numFmtId="17" fontId="8" fillId="0" borderId="4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2">
    <cellStyle name="Comma 2" xfId="2"/>
    <cellStyle name="Comma 2 2" xfId="3"/>
    <cellStyle name="Comma 3" xfId="4"/>
    <cellStyle name="Comma 5" xfId="5"/>
    <cellStyle name="Comma 6" xfId="6"/>
    <cellStyle name="Currency 2" xfId="7"/>
    <cellStyle name="Normal" xfId="0" builtinId="0"/>
    <cellStyle name="Normal 2" xfId="8"/>
    <cellStyle name="Normal 2 2" xfId="9"/>
    <cellStyle name="Normal 3" xfId="10"/>
    <cellStyle name="Normal 4" xfId="1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0</xdr:row>
      <xdr:rowOff>57149</xdr:rowOff>
    </xdr:from>
    <xdr:to>
      <xdr:col>1</xdr:col>
      <xdr:colOff>1428751</xdr:colOff>
      <xdr:row>5</xdr:row>
      <xdr:rowOff>108294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7" y="57149"/>
          <a:ext cx="1419224" cy="107984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c.sportnzgroup.org.nz/Users/SueE/AppData/Local/Microsoft/Windows/Temporary%20Internet%20Files/Content.Outlook/XASDCWNU/DRAFT%20-%20HPSNZ%20Core%20Investment%20Summary%20(Nov'14)%20ex%20NZO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Data"/>
      <sheetName val="Summary 4 Minister"/>
      <sheetName val="Dashboard 1"/>
      <sheetName val="Dashboard 2"/>
      <sheetName val="Detail Summary"/>
      <sheetName val="Board Summary"/>
      <sheetName val="Calender Year"/>
      <sheetName val="S4"/>
      <sheetName val="S5"/>
      <sheetName val="S10"/>
      <sheetName val="Consolidated (Alex)"/>
      <sheetName val="Consolidated (Board)"/>
      <sheetName val="Consolidated"/>
      <sheetName val="Financial Year"/>
      <sheetName val="Summary 16_17"/>
      <sheetName val="Summary 15_16"/>
      <sheetName val="Summary 14_15"/>
      <sheetName val="Summary 13_14"/>
      <sheetName val="Summary All In"/>
      <sheetName val="Sheet1"/>
      <sheetName val="Sheet2"/>
    </sheetNames>
    <sheetDataSet>
      <sheetData sheetId="0"/>
      <sheetData sheetId="1"/>
      <sheetData sheetId="2"/>
      <sheetData sheetId="3"/>
      <sheetData sheetId="4">
        <row r="41">
          <cell r="J41">
            <v>67500</v>
          </cell>
          <cell r="K41">
            <v>155000</v>
          </cell>
          <cell r="L41">
            <v>167500</v>
          </cell>
        </row>
        <row r="42">
          <cell r="J42">
            <v>67500</v>
          </cell>
          <cell r="K42">
            <v>63000</v>
          </cell>
          <cell r="L42">
            <v>30000</v>
          </cell>
        </row>
      </sheetData>
      <sheetData sheetId="5"/>
      <sheetData sheetId="6">
        <row r="10">
          <cell r="AD10">
            <v>3900000</v>
          </cell>
          <cell r="AE10">
            <v>4300000</v>
          </cell>
          <cell r="AF10">
            <v>4600000</v>
          </cell>
          <cell r="AG10">
            <v>4600000</v>
          </cell>
          <cell r="AH10">
            <v>17400000</v>
          </cell>
        </row>
        <row r="13">
          <cell r="AD13">
            <v>4600000</v>
          </cell>
          <cell r="AE13">
            <v>4800000</v>
          </cell>
          <cell r="AF13">
            <v>5115000</v>
          </cell>
          <cell r="AG13">
            <v>5100000</v>
          </cell>
          <cell r="AH13">
            <v>19615000</v>
          </cell>
        </row>
        <row r="14">
          <cell r="AD14">
            <v>2800000</v>
          </cell>
          <cell r="AE14">
            <v>2800000</v>
          </cell>
          <cell r="AF14">
            <v>3400000</v>
          </cell>
          <cell r="AG14">
            <v>3400000</v>
          </cell>
          <cell r="AH14">
            <v>12400000</v>
          </cell>
        </row>
        <row r="16">
          <cell r="AD16">
            <v>1900000</v>
          </cell>
          <cell r="AE16">
            <v>2050000</v>
          </cell>
          <cell r="AF16">
            <v>2150000</v>
          </cell>
          <cell r="AG16">
            <v>2150000</v>
          </cell>
          <cell r="AH16">
            <v>8250000</v>
          </cell>
        </row>
        <row r="18">
          <cell r="AD18">
            <v>1800000</v>
          </cell>
          <cell r="AE18">
            <v>1800000</v>
          </cell>
          <cell r="AF18">
            <v>1800000</v>
          </cell>
          <cell r="AG18">
            <v>1800000</v>
          </cell>
          <cell r="AH18">
            <v>7200000</v>
          </cell>
        </row>
        <row r="19">
          <cell r="AD19">
            <v>1200000</v>
          </cell>
          <cell r="AE19">
            <v>1200000</v>
          </cell>
          <cell r="AF19">
            <v>1200000</v>
          </cell>
          <cell r="AG19">
            <v>1200000</v>
          </cell>
          <cell r="AH19">
            <v>4800000</v>
          </cell>
        </row>
        <row r="20">
          <cell r="AD20">
            <v>1200000</v>
          </cell>
          <cell r="AE20">
            <v>1200000</v>
          </cell>
          <cell r="AF20">
            <v>1200000</v>
          </cell>
          <cell r="AG20">
            <v>1200000</v>
          </cell>
          <cell r="AH20">
            <v>4800000</v>
          </cell>
        </row>
        <row r="22">
          <cell r="AD22">
            <v>1200000</v>
          </cell>
          <cell r="AE22">
            <v>1200000</v>
          </cell>
          <cell r="AF22">
            <v>1200000</v>
          </cell>
          <cell r="AG22">
            <v>1200000</v>
          </cell>
          <cell r="AH22">
            <v>4800000</v>
          </cell>
        </row>
        <row r="23">
          <cell r="AD23">
            <v>1400000</v>
          </cell>
          <cell r="AE23">
            <v>1400000</v>
          </cell>
          <cell r="AF23">
            <v>1250000</v>
          </cell>
          <cell r="AG23">
            <v>1250000</v>
          </cell>
          <cell r="AH23">
            <v>5300000</v>
          </cell>
        </row>
        <row r="24">
          <cell r="AD24">
            <v>1300000</v>
          </cell>
          <cell r="AE24">
            <v>1300000</v>
          </cell>
          <cell r="AF24">
            <v>1300000</v>
          </cell>
          <cell r="AG24">
            <v>1300000</v>
          </cell>
          <cell r="AH24">
            <v>5200000</v>
          </cell>
        </row>
        <row r="25">
          <cell r="AD25">
            <v>800000</v>
          </cell>
          <cell r="AE25">
            <v>900000</v>
          </cell>
          <cell r="AF25">
            <v>1000000</v>
          </cell>
          <cell r="AG25">
            <v>1000000</v>
          </cell>
          <cell r="AH25">
            <v>3700000</v>
          </cell>
        </row>
        <row r="27">
          <cell r="AD27">
            <v>1400000</v>
          </cell>
          <cell r="AE27">
            <v>1700000</v>
          </cell>
          <cell r="AF27">
            <v>1900000</v>
          </cell>
          <cell r="AG27">
            <v>1900000</v>
          </cell>
          <cell r="AH27">
            <v>6900000</v>
          </cell>
        </row>
        <row r="28">
          <cell r="AE28">
            <v>100000</v>
          </cell>
          <cell r="AF28">
            <v>200000</v>
          </cell>
          <cell r="AG28">
            <v>200000</v>
          </cell>
          <cell r="AH28">
            <v>500000</v>
          </cell>
        </row>
        <row r="29">
          <cell r="AD29">
            <v>106000</v>
          </cell>
          <cell r="AH29">
            <v>106000</v>
          </cell>
        </row>
        <row r="30">
          <cell r="AD30">
            <v>1815000</v>
          </cell>
          <cell r="AE30">
            <v>1700000</v>
          </cell>
          <cell r="AF30">
            <v>1600000</v>
          </cell>
          <cell r="AG30">
            <v>1800000</v>
          </cell>
          <cell r="AH30">
            <v>6915000</v>
          </cell>
        </row>
        <row r="32">
          <cell r="AD32">
            <v>450000</v>
          </cell>
          <cell r="AE32">
            <v>450000</v>
          </cell>
          <cell r="AF32">
            <v>450000</v>
          </cell>
          <cell r="AG32">
            <v>450000</v>
          </cell>
          <cell r="AH32">
            <v>1800000</v>
          </cell>
        </row>
        <row r="33">
          <cell r="AD33">
            <v>250000</v>
          </cell>
          <cell r="AE33">
            <v>250000</v>
          </cell>
          <cell r="AF33">
            <v>250000</v>
          </cell>
        </row>
        <row r="35">
          <cell r="AD35">
            <v>1400000</v>
          </cell>
          <cell r="AE35">
            <v>1500000</v>
          </cell>
          <cell r="AF35">
            <v>1400000</v>
          </cell>
          <cell r="AG35">
            <v>1400000</v>
          </cell>
        </row>
        <row r="36">
          <cell r="AD36">
            <v>800000</v>
          </cell>
          <cell r="AE36">
            <v>950000</v>
          </cell>
          <cell r="AF36">
            <v>950000</v>
          </cell>
        </row>
        <row r="37">
          <cell r="AD37">
            <v>800000</v>
          </cell>
          <cell r="AE37">
            <v>1000000</v>
          </cell>
          <cell r="AF37">
            <v>750000</v>
          </cell>
        </row>
        <row r="38">
          <cell r="AD38">
            <v>400000</v>
          </cell>
          <cell r="AE38">
            <v>500000</v>
          </cell>
          <cell r="AF38">
            <v>500000</v>
          </cell>
        </row>
        <row r="39">
          <cell r="AD39">
            <v>400000</v>
          </cell>
          <cell r="AE39">
            <v>350000</v>
          </cell>
          <cell r="AF39">
            <v>350000</v>
          </cell>
        </row>
        <row r="40">
          <cell r="AD40">
            <v>300000</v>
          </cell>
          <cell r="AE40">
            <v>280000</v>
          </cell>
          <cell r="AF40">
            <v>225000</v>
          </cell>
          <cell r="AG40">
            <v>250000</v>
          </cell>
        </row>
        <row r="41">
          <cell r="AD41">
            <v>275000</v>
          </cell>
          <cell r="AE41">
            <v>275000</v>
          </cell>
          <cell r="AF41">
            <v>175000</v>
          </cell>
        </row>
        <row r="42">
          <cell r="AD42">
            <v>230000</v>
          </cell>
          <cell r="AE42">
            <v>250000</v>
          </cell>
          <cell r="AF42">
            <v>250000</v>
          </cell>
        </row>
        <row r="43">
          <cell r="AD43">
            <v>150000</v>
          </cell>
          <cell r="AE43">
            <v>180000</v>
          </cell>
          <cell r="AF43">
            <v>170000</v>
          </cell>
          <cell r="AG43">
            <v>190000</v>
          </cell>
        </row>
        <row r="44">
          <cell r="AD44">
            <v>185000</v>
          </cell>
          <cell r="AE44">
            <v>185000</v>
          </cell>
          <cell r="AF44">
            <v>0</v>
          </cell>
          <cell r="AG44">
            <v>0</v>
          </cell>
        </row>
        <row r="47">
          <cell r="AE47">
            <v>91000</v>
          </cell>
        </row>
        <row r="49">
          <cell r="AD49">
            <v>90000</v>
          </cell>
          <cell r="AE49">
            <v>28000</v>
          </cell>
          <cell r="AF49">
            <v>0</v>
          </cell>
        </row>
        <row r="50">
          <cell r="AD50">
            <v>20000</v>
          </cell>
          <cell r="AE50">
            <v>0</v>
          </cell>
          <cell r="AF50">
            <v>0</v>
          </cell>
          <cell r="AG50">
            <v>0</v>
          </cell>
        </row>
        <row r="51">
          <cell r="AD51">
            <v>17000</v>
          </cell>
          <cell r="AE51">
            <v>0</v>
          </cell>
          <cell r="AF51">
            <v>0</v>
          </cell>
          <cell r="AG51">
            <v>0</v>
          </cell>
        </row>
        <row r="52">
          <cell r="AE52">
            <v>18000</v>
          </cell>
          <cell r="AF52">
            <v>0</v>
          </cell>
          <cell r="AG52">
            <v>0</v>
          </cell>
        </row>
        <row r="53">
          <cell r="AE53">
            <v>200000</v>
          </cell>
          <cell r="AF53">
            <v>200000</v>
          </cell>
          <cell r="AG53">
            <v>200000</v>
          </cell>
        </row>
        <row r="54">
          <cell r="AE54">
            <v>64000</v>
          </cell>
          <cell r="AF54">
            <v>25000</v>
          </cell>
          <cell r="AG54">
            <v>25000</v>
          </cell>
        </row>
        <row r="55">
          <cell r="AE55">
            <v>81000</v>
          </cell>
          <cell r="AF55">
            <v>0</v>
          </cell>
          <cell r="AG55">
            <v>0</v>
          </cell>
        </row>
        <row r="56">
          <cell r="AD56">
            <v>50000</v>
          </cell>
          <cell r="AF56">
            <v>50000</v>
          </cell>
        </row>
        <row r="57">
          <cell r="AF57">
            <v>25000</v>
          </cell>
          <cell r="AG57">
            <v>25000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I65"/>
  <sheetViews>
    <sheetView showGridLines="0" tabSelected="1" zoomScale="110" zoomScaleNormal="110" workbookViewId="0">
      <pane xSplit="2" ySplit="6" topLeftCell="C50" activePane="bottomRight" state="frozen"/>
      <selection activeCell="E2" sqref="E2:X2"/>
      <selection pane="topRight" activeCell="E2" sqref="E2:X2"/>
      <selection pane="bottomLeft" activeCell="E2" sqref="E2:X2"/>
      <selection pane="bottomRight" activeCell="F65" sqref="F65"/>
    </sheetView>
  </sheetViews>
  <sheetFormatPr defaultColWidth="9.109375" defaultRowHeight="14.4" x14ac:dyDescent="0.3"/>
  <cols>
    <col min="1" max="1" width="2.88671875" customWidth="1"/>
    <col min="2" max="2" width="45.44140625" customWidth="1"/>
    <col min="3" max="3" width="2.88671875" style="59" customWidth="1"/>
    <col min="4" max="9" width="13.6640625" customWidth="1"/>
    <col min="10" max="16384" width="9.109375" style="23"/>
  </cols>
  <sheetData>
    <row r="1" spans="1:9" s="1" customFormat="1" ht="21" x14ac:dyDescent="0.35">
      <c r="B1" s="2"/>
      <c r="C1" s="3"/>
      <c r="H1" s="4"/>
      <c r="I1" s="5"/>
    </row>
    <row r="2" spans="1:9" s="1" customFormat="1" ht="15" x14ac:dyDescent="0.25">
      <c r="C2" s="6"/>
      <c r="D2" s="68"/>
      <c r="E2" s="68"/>
      <c r="F2" s="68"/>
      <c r="G2" s="68"/>
      <c r="H2" s="68"/>
      <c r="I2" s="68"/>
    </row>
    <row r="3" spans="1:9" s="1" customFormat="1" ht="15" customHeight="1" x14ac:dyDescent="0.25">
      <c r="A3" s="7"/>
      <c r="B3" s="7"/>
      <c r="C3" s="8"/>
      <c r="D3" s="69">
        <v>41974</v>
      </c>
      <c r="E3" s="70"/>
      <c r="F3" s="70"/>
      <c r="G3" s="70"/>
      <c r="H3" s="70"/>
      <c r="I3" s="71"/>
    </row>
    <row r="4" spans="1:9" s="1" customFormat="1" ht="15" customHeight="1" x14ac:dyDescent="0.25">
      <c r="A4" s="7"/>
      <c r="B4" s="7"/>
      <c r="C4" s="9"/>
      <c r="D4" s="72" t="s">
        <v>0</v>
      </c>
      <c r="E4" s="73"/>
      <c r="F4" s="73"/>
      <c r="G4" s="73"/>
      <c r="H4" s="73"/>
      <c r="I4" s="74"/>
    </row>
    <row r="5" spans="1:9" s="1" customFormat="1" ht="15" customHeight="1" x14ac:dyDescent="0.25">
      <c r="A5" s="7"/>
      <c r="B5" s="7"/>
      <c r="C5" s="3"/>
      <c r="D5" s="10">
        <v>2013</v>
      </c>
      <c r="E5" s="11">
        <v>2014</v>
      </c>
      <c r="F5" s="11">
        <v>2015</v>
      </c>
      <c r="G5" s="11">
        <v>2016</v>
      </c>
      <c r="H5" s="12" t="s">
        <v>1</v>
      </c>
      <c r="I5" s="13"/>
    </row>
    <row r="6" spans="1:9" s="1" customFormat="1" ht="15" x14ac:dyDescent="0.25">
      <c r="A6" s="7"/>
      <c r="B6" s="14"/>
      <c r="C6" s="3"/>
      <c r="D6" s="15" t="s">
        <v>2</v>
      </c>
      <c r="E6" s="16" t="s">
        <v>2</v>
      </c>
      <c r="F6" s="16" t="s">
        <v>2</v>
      </c>
      <c r="G6" s="16" t="s">
        <v>2</v>
      </c>
      <c r="H6" s="17" t="s">
        <v>2</v>
      </c>
      <c r="I6" s="13" t="s">
        <v>3</v>
      </c>
    </row>
    <row r="7" spans="1:9" ht="15" x14ac:dyDescent="0.25">
      <c r="B7" s="18" t="s">
        <v>4</v>
      </c>
      <c r="C7" s="3"/>
      <c r="D7" s="19"/>
      <c r="E7" s="20"/>
      <c r="F7" s="20"/>
      <c r="G7" s="20"/>
      <c r="H7" s="21"/>
      <c r="I7" s="22">
        <f>+SUM(H8:H10)/$H$49</f>
        <v>0.38608635864660773</v>
      </c>
    </row>
    <row r="8" spans="1:9" ht="15" x14ac:dyDescent="0.25">
      <c r="B8" s="24" t="s">
        <v>5</v>
      </c>
      <c r="C8" s="25"/>
      <c r="D8" s="26">
        <f>+'[1]Calender Year'!AD13</f>
        <v>4600000</v>
      </c>
      <c r="E8" s="27">
        <f>+'[1]Calender Year'!AE13</f>
        <v>4800000</v>
      </c>
      <c r="F8" s="27">
        <f>+'[1]Calender Year'!AF13</f>
        <v>5115000</v>
      </c>
      <c r="G8" s="27">
        <f>+'[1]Calender Year'!AG13</f>
        <v>5100000</v>
      </c>
      <c r="H8" s="28">
        <f>+'[1]Calender Year'!AH13</f>
        <v>19615000</v>
      </c>
      <c r="I8" s="29">
        <f>+H8/$H$49</f>
        <v>0.15325475917946393</v>
      </c>
    </row>
    <row r="9" spans="1:9" ht="15" x14ac:dyDescent="0.25">
      <c r="B9" s="24" t="s">
        <v>55</v>
      </c>
      <c r="C9" s="30"/>
      <c r="D9" s="26">
        <f>+'[1]Calender Year'!AD10</f>
        <v>3900000</v>
      </c>
      <c r="E9" s="27">
        <f>+'[1]Calender Year'!AE10</f>
        <v>4300000</v>
      </c>
      <c r="F9" s="27">
        <f>+'[1]Calender Year'!AF10</f>
        <v>4600000</v>
      </c>
      <c r="G9" s="27">
        <f>+'[1]Calender Year'!AG10</f>
        <v>4600000</v>
      </c>
      <c r="H9" s="28">
        <f>+'[1]Calender Year'!AH10</f>
        <v>17400000</v>
      </c>
      <c r="I9" s="31">
        <f>+H9/$H$49</f>
        <v>0.13594865203786249</v>
      </c>
    </row>
    <row r="10" spans="1:9" ht="15" x14ac:dyDescent="0.25">
      <c r="B10" s="24" t="s">
        <v>6</v>
      </c>
      <c r="C10" s="25"/>
      <c r="D10" s="26">
        <f>+'[1]Calender Year'!AD14</f>
        <v>2800000</v>
      </c>
      <c r="E10" s="32">
        <f>+'[1]Calender Year'!AE14</f>
        <v>2800000</v>
      </c>
      <c r="F10" s="27">
        <f>+'[1]Calender Year'!AF14</f>
        <v>3400000</v>
      </c>
      <c r="G10" s="27">
        <f>+'[1]Calender Year'!AG14</f>
        <v>3400000</v>
      </c>
      <c r="H10" s="28">
        <f>+'[1]Calender Year'!AH14</f>
        <v>12400000</v>
      </c>
      <c r="I10" s="29">
        <f>+H10/$H$49</f>
        <v>9.6882947429281302E-2</v>
      </c>
    </row>
    <row r="11" spans="1:9" ht="15" x14ac:dyDescent="0.25">
      <c r="B11" s="18" t="s">
        <v>7</v>
      </c>
      <c r="C11" s="25"/>
      <c r="D11" s="33"/>
      <c r="E11" s="34"/>
      <c r="F11" s="34"/>
      <c r="G11" s="34"/>
      <c r="H11" s="35"/>
      <c r="I11" s="22">
        <f>+SUM(H12:H16)/$H$49</f>
        <v>0.22462780149934175</v>
      </c>
    </row>
    <row r="12" spans="1:9" ht="15" x14ac:dyDescent="0.25">
      <c r="B12" s="24" t="s">
        <v>8</v>
      </c>
      <c r="C12" s="25"/>
      <c r="D12" s="26">
        <f>+'[1]Calender Year'!AD16</f>
        <v>1900000</v>
      </c>
      <c r="E12" s="32">
        <f>+'[1]Calender Year'!AE16</f>
        <v>2050000</v>
      </c>
      <c r="F12" s="27">
        <f>+'[1]Calender Year'!AF16</f>
        <v>2150000</v>
      </c>
      <c r="G12" s="27">
        <f>+'[1]Calender Year'!AG16</f>
        <v>2150000</v>
      </c>
      <c r="H12" s="28">
        <f>+'[1]Calender Year'!AH16</f>
        <v>8250000</v>
      </c>
      <c r="I12" s="29">
        <f>+H12/$H$49</f>
        <v>6.4458412604158938E-2</v>
      </c>
    </row>
    <row r="13" spans="1:9" ht="15" x14ac:dyDescent="0.25">
      <c r="B13" s="24" t="s">
        <v>9</v>
      </c>
      <c r="C13" s="25"/>
      <c r="D13" s="26">
        <f>+'[1]Calender Year'!AD18</f>
        <v>1800000</v>
      </c>
      <c r="E13" s="32">
        <f>+'[1]Calender Year'!AE18</f>
        <v>1800000</v>
      </c>
      <c r="F13" s="32">
        <f>+'[1]Calender Year'!AF18</f>
        <v>1800000</v>
      </c>
      <c r="G13" s="32">
        <f>+'[1]Calender Year'!AG18</f>
        <v>1800000</v>
      </c>
      <c r="H13" s="28">
        <f>+'[1]Calender Year'!AH18</f>
        <v>7200000</v>
      </c>
      <c r="I13" s="29">
        <f>+H13/$H$49</f>
        <v>5.6254614636356885E-2</v>
      </c>
    </row>
    <row r="14" spans="1:9" ht="15" x14ac:dyDescent="0.25">
      <c r="B14" s="24" t="s">
        <v>10</v>
      </c>
      <c r="C14" s="25"/>
      <c r="D14" s="26">
        <f>+'[1]Calender Year'!AD19</f>
        <v>1200000</v>
      </c>
      <c r="E14" s="32">
        <f>+'[1]Calender Year'!AE19</f>
        <v>1200000</v>
      </c>
      <c r="F14" s="32">
        <f>+'[1]Calender Year'!AF19</f>
        <v>1200000</v>
      </c>
      <c r="G14" s="32">
        <f>+'[1]Calender Year'!AG19</f>
        <v>1200000</v>
      </c>
      <c r="H14" s="28">
        <f>+'[1]Calender Year'!AH19</f>
        <v>4800000</v>
      </c>
      <c r="I14" s="29">
        <f>+H14/$H$49</f>
        <v>3.7503076424237926E-2</v>
      </c>
    </row>
    <row r="15" spans="1:9" ht="15" x14ac:dyDescent="0.25">
      <c r="B15" s="24" t="s">
        <v>11</v>
      </c>
      <c r="C15" s="25"/>
      <c r="D15" s="26">
        <f>+'[1]Calender Year'!AD20</f>
        <v>1200000</v>
      </c>
      <c r="E15" s="32">
        <f>+'[1]Calender Year'!AE20</f>
        <v>1200000</v>
      </c>
      <c r="F15" s="32">
        <f>+'[1]Calender Year'!AF20</f>
        <v>1200000</v>
      </c>
      <c r="G15" s="32">
        <f>+'[1]Calender Year'!AG20</f>
        <v>1200000</v>
      </c>
      <c r="H15" s="28">
        <f>+'[1]Calender Year'!AH20</f>
        <v>4800000</v>
      </c>
      <c r="I15" s="29">
        <f>+H15/$H$49</f>
        <v>3.7503076424237926E-2</v>
      </c>
    </row>
    <row r="16" spans="1:9" ht="15" x14ac:dyDescent="0.25">
      <c r="B16" s="36" t="s">
        <v>12</v>
      </c>
      <c r="C16" s="25"/>
      <c r="D16" s="37">
        <f>+'[1]Calender Year'!AD25</f>
        <v>800000</v>
      </c>
      <c r="E16" s="38">
        <f>+'[1]Calender Year'!AE25</f>
        <v>900000</v>
      </c>
      <c r="F16" s="38">
        <f>+'[1]Calender Year'!AF25</f>
        <v>1000000</v>
      </c>
      <c r="G16" s="38">
        <f>+'[1]Calender Year'!AG25</f>
        <v>1000000</v>
      </c>
      <c r="H16" s="39">
        <f>+'[1]Calender Year'!AH25</f>
        <v>3700000</v>
      </c>
      <c r="I16" s="40">
        <f>+H16/$H$49</f>
        <v>2.8908621410350069E-2</v>
      </c>
    </row>
    <row r="17" spans="2:9" ht="15" x14ac:dyDescent="0.25">
      <c r="B17" s="18" t="s">
        <v>13</v>
      </c>
      <c r="C17" s="25"/>
      <c r="D17" s="33"/>
      <c r="E17" s="34"/>
      <c r="F17" s="34"/>
      <c r="G17" s="34"/>
      <c r="H17" s="35"/>
      <c r="I17" s="22">
        <f>+SUM(H18:H20)/$H$49</f>
        <v>0.11954105610225839</v>
      </c>
    </row>
    <row r="18" spans="2:9" ht="15" x14ac:dyDescent="0.25">
      <c r="B18" s="41" t="s">
        <v>14</v>
      </c>
      <c r="C18" s="25"/>
      <c r="D18" s="26">
        <f>+'[1]Calender Year'!AD23</f>
        <v>1400000</v>
      </c>
      <c r="E18" s="32">
        <f>+'[1]Calender Year'!AE23</f>
        <v>1400000</v>
      </c>
      <c r="F18" s="32">
        <f>+'[1]Calender Year'!AF23</f>
        <v>1250000</v>
      </c>
      <c r="G18" s="32">
        <f>+'[1]Calender Year'!AG23</f>
        <v>1250000</v>
      </c>
      <c r="H18" s="28">
        <f>+'[1]Calender Year'!AH23</f>
        <v>5300000</v>
      </c>
      <c r="I18" s="29">
        <f>+H18/$H$49</f>
        <v>4.1409646885096046E-2</v>
      </c>
    </row>
    <row r="19" spans="2:9" ht="15" x14ac:dyDescent="0.25">
      <c r="B19" s="41" t="s">
        <v>15</v>
      </c>
      <c r="C19" s="25"/>
      <c r="D19" s="26">
        <f>+'[1]Calender Year'!AD24</f>
        <v>1300000</v>
      </c>
      <c r="E19" s="32">
        <f>+'[1]Calender Year'!AE24</f>
        <v>1300000</v>
      </c>
      <c r="F19" s="32">
        <f>+'[1]Calender Year'!AF24</f>
        <v>1300000</v>
      </c>
      <c r="G19" s="32">
        <f>+'[1]Calender Year'!AG24</f>
        <v>1300000</v>
      </c>
      <c r="H19" s="28">
        <f>+'[1]Calender Year'!AH24</f>
        <v>5200000</v>
      </c>
      <c r="I19" s="29">
        <f>+H19/$H$49</f>
        <v>4.0628332792924417E-2</v>
      </c>
    </row>
    <row r="20" spans="2:9" ht="15" x14ac:dyDescent="0.25">
      <c r="B20" s="41" t="s">
        <v>16</v>
      </c>
      <c r="C20" s="25"/>
      <c r="D20" s="26">
        <f>+'[1]Calender Year'!AD22</f>
        <v>1200000</v>
      </c>
      <c r="E20" s="32">
        <f>+'[1]Calender Year'!AE22</f>
        <v>1200000</v>
      </c>
      <c r="F20" s="32">
        <f>+'[1]Calender Year'!AF22</f>
        <v>1200000</v>
      </c>
      <c r="G20" s="32">
        <f>+'[1]Calender Year'!AG22</f>
        <v>1200000</v>
      </c>
      <c r="H20" s="28">
        <f>+'[1]Calender Year'!AH22</f>
        <v>4800000</v>
      </c>
      <c r="I20" s="29">
        <f>+H20/$H$49</f>
        <v>3.7503076424237926E-2</v>
      </c>
    </row>
    <row r="21" spans="2:9" ht="15" x14ac:dyDescent="0.25">
      <c r="B21" s="42" t="s">
        <v>17</v>
      </c>
      <c r="C21" s="25"/>
      <c r="D21" s="43"/>
      <c r="E21" s="44"/>
      <c r="F21" s="44"/>
      <c r="G21" s="34"/>
      <c r="H21" s="35"/>
      <c r="I21" s="22">
        <f>+SUM(H22:H24)/$H$49</f>
        <v>0.122002195492599</v>
      </c>
    </row>
    <row r="22" spans="2:9" ht="15" x14ac:dyDescent="0.25">
      <c r="B22" s="41" t="s">
        <v>18</v>
      </c>
      <c r="C22" s="25"/>
      <c r="D22" s="45">
        <f>+'[1]Calender Year'!AD30</f>
        <v>1815000</v>
      </c>
      <c r="E22" s="32">
        <f>+'[1]Calender Year'!AE30</f>
        <v>1700000</v>
      </c>
      <c r="F22" s="32">
        <f>+'[1]Calender Year'!AF30</f>
        <v>1600000</v>
      </c>
      <c r="G22" s="32">
        <f>+'[1]Calender Year'!AG30</f>
        <v>1800000</v>
      </c>
      <c r="H22" s="28">
        <f>+'[1]Calender Year'!AH30</f>
        <v>6915000</v>
      </c>
      <c r="I22" s="29">
        <f>+H22/$H$49</f>
        <v>5.4027869473667764E-2</v>
      </c>
    </row>
    <row r="23" spans="2:9" ht="15" x14ac:dyDescent="0.25">
      <c r="B23" s="41" t="s">
        <v>19</v>
      </c>
      <c r="C23" s="25"/>
      <c r="D23" s="26">
        <f>+'[1]Calender Year'!AD27</f>
        <v>1400000</v>
      </c>
      <c r="E23" s="32">
        <f>+'[1]Calender Year'!AE27</f>
        <v>1700000</v>
      </c>
      <c r="F23" s="32">
        <f>+'[1]Calender Year'!AF27</f>
        <v>1900000</v>
      </c>
      <c r="G23" s="32">
        <f>+'[1]Calender Year'!AG27</f>
        <v>1900000</v>
      </c>
      <c r="H23" s="28">
        <f>+'[1]Calender Year'!AH27</f>
        <v>6900000</v>
      </c>
      <c r="I23" s="29">
        <f>+H23/$H$49</f>
        <v>5.3910672359842017E-2</v>
      </c>
    </row>
    <row r="24" spans="2:9" ht="15" x14ac:dyDescent="0.25">
      <c r="B24" s="46" t="s">
        <v>20</v>
      </c>
      <c r="C24" s="25"/>
      <c r="D24" s="37">
        <f>+'[1]Calender Year'!AD32</f>
        <v>450000</v>
      </c>
      <c r="E24" s="38">
        <f>+'[1]Calender Year'!AE32</f>
        <v>450000</v>
      </c>
      <c r="F24" s="38">
        <f>+'[1]Calender Year'!AF32</f>
        <v>450000</v>
      </c>
      <c r="G24" s="38">
        <f>+'[1]Calender Year'!AG32</f>
        <v>450000</v>
      </c>
      <c r="H24" s="39">
        <f>+'[1]Calender Year'!AH32</f>
        <v>1800000</v>
      </c>
      <c r="I24" s="40">
        <f>+H24/$H$49</f>
        <v>1.4063653659089221E-2</v>
      </c>
    </row>
    <row r="25" spans="2:9" ht="15" x14ac:dyDescent="0.25">
      <c r="B25" s="47" t="s">
        <v>21</v>
      </c>
      <c r="C25" s="25"/>
      <c r="D25" s="26"/>
      <c r="E25" s="32"/>
      <c r="F25" s="32"/>
      <c r="G25" s="32"/>
      <c r="H25" s="48"/>
      <c r="I25" s="22">
        <f>+SUM(H26:H48)/$H$49</f>
        <v>0.14774258825919315</v>
      </c>
    </row>
    <row r="26" spans="2:9" ht="15" x14ac:dyDescent="0.25">
      <c r="B26" s="24" t="s">
        <v>22</v>
      </c>
      <c r="C26" s="25"/>
      <c r="D26" s="45">
        <f>+'[1]Calender Year'!AD35</f>
        <v>1400000</v>
      </c>
      <c r="E26" s="27">
        <f>+'[1]Calender Year'!AE35</f>
        <v>1500000</v>
      </c>
      <c r="F26" s="27">
        <f>+'[1]Calender Year'!AF35</f>
        <v>1400000</v>
      </c>
      <c r="G26" s="27">
        <f>+'[1]Calender Year'!AG35</f>
        <v>1400000</v>
      </c>
      <c r="H26" s="28">
        <f t="shared" ref="H26:H44" si="0">SUM(D26:G26)</f>
        <v>5700000</v>
      </c>
      <c r="I26" s="29">
        <f t="shared" ref="I26:I48" si="1">+H26/$H$49</f>
        <v>4.4534903253782537E-2</v>
      </c>
    </row>
    <row r="27" spans="2:9" ht="15" x14ac:dyDescent="0.25">
      <c r="B27" s="24" t="s">
        <v>23</v>
      </c>
      <c r="C27" s="25"/>
      <c r="D27" s="45">
        <f>+'[1]Calender Year'!AD36</f>
        <v>800000</v>
      </c>
      <c r="E27" s="27">
        <f>+'[1]Calender Year'!AE36</f>
        <v>950000</v>
      </c>
      <c r="F27" s="27">
        <f>+'[1]Calender Year'!AF36</f>
        <v>950000</v>
      </c>
      <c r="G27" s="49">
        <v>0</v>
      </c>
      <c r="H27" s="28">
        <f t="shared" si="0"/>
        <v>2700000</v>
      </c>
      <c r="I27" s="29">
        <f t="shared" si="1"/>
        <v>2.1095480488633835E-2</v>
      </c>
    </row>
    <row r="28" spans="2:9" ht="15" x14ac:dyDescent="0.25">
      <c r="B28" s="24" t="s">
        <v>24</v>
      </c>
      <c r="C28" s="25"/>
      <c r="D28" s="45">
        <f>+'[1]Calender Year'!AD37</f>
        <v>800000</v>
      </c>
      <c r="E28" s="27">
        <f>+'[1]Calender Year'!AE37</f>
        <v>1000000</v>
      </c>
      <c r="F28" s="27">
        <f>+'[1]Calender Year'!AF37</f>
        <v>750000</v>
      </c>
      <c r="G28" s="49">
        <v>0</v>
      </c>
      <c r="H28" s="28">
        <f t="shared" si="0"/>
        <v>2550000</v>
      </c>
      <c r="I28" s="29">
        <f t="shared" si="1"/>
        <v>1.9923509350376397E-2</v>
      </c>
    </row>
    <row r="29" spans="2:9" ht="15" x14ac:dyDescent="0.25">
      <c r="B29" s="24" t="s">
        <v>25</v>
      </c>
      <c r="C29" s="25"/>
      <c r="D29" s="45">
        <f>+'[1]Calender Year'!AD38</f>
        <v>400000</v>
      </c>
      <c r="E29" s="27">
        <f>+'[1]Calender Year'!AE38</f>
        <v>500000</v>
      </c>
      <c r="F29" s="27">
        <f>+'[1]Calender Year'!AF38</f>
        <v>500000</v>
      </c>
      <c r="G29" s="49">
        <v>0</v>
      </c>
      <c r="H29" s="28">
        <f t="shared" si="0"/>
        <v>1400000</v>
      </c>
      <c r="I29" s="29">
        <f t="shared" si="1"/>
        <v>1.0938397290402729E-2</v>
      </c>
    </row>
    <row r="30" spans="2:9" ht="15" x14ac:dyDescent="0.25">
      <c r="B30" s="50" t="s">
        <v>26</v>
      </c>
      <c r="C30" s="25"/>
      <c r="D30" s="45">
        <f>+'[1]Calender Year'!AD39</f>
        <v>400000</v>
      </c>
      <c r="E30" s="27">
        <f>+'[1]Calender Year'!AE39</f>
        <v>350000</v>
      </c>
      <c r="F30" s="27">
        <f>+'[1]Calender Year'!AF39</f>
        <v>350000</v>
      </c>
      <c r="G30" s="49">
        <v>0</v>
      </c>
      <c r="H30" s="28">
        <f t="shared" si="0"/>
        <v>1100000</v>
      </c>
      <c r="I30" s="29">
        <f t="shared" si="1"/>
        <v>8.5944550138878587E-3</v>
      </c>
    </row>
    <row r="31" spans="2:9" ht="15" x14ac:dyDescent="0.25">
      <c r="B31" s="50" t="s">
        <v>27</v>
      </c>
      <c r="C31" s="25"/>
      <c r="D31" s="45">
        <f>+'[1]Calender Year'!AD40</f>
        <v>300000</v>
      </c>
      <c r="E31" s="27">
        <f>+'[1]Calender Year'!AE40</f>
        <v>280000</v>
      </c>
      <c r="F31" s="27">
        <f>+'[1]Calender Year'!AF40</f>
        <v>225000</v>
      </c>
      <c r="G31" s="27">
        <f>+'[1]Calender Year'!AG40</f>
        <v>250000</v>
      </c>
      <c r="H31" s="28">
        <f t="shared" si="0"/>
        <v>1055000</v>
      </c>
      <c r="I31" s="29">
        <f t="shared" si="1"/>
        <v>8.2428636724106268E-3</v>
      </c>
    </row>
    <row r="32" spans="2:9" ht="15" x14ac:dyDescent="0.25">
      <c r="B32" s="50" t="s">
        <v>28</v>
      </c>
      <c r="C32" s="25"/>
      <c r="D32" s="45">
        <f>+'[1]Calender Year'!AD42</f>
        <v>230000</v>
      </c>
      <c r="E32" s="27">
        <f>+'[1]Calender Year'!AE42</f>
        <v>250000</v>
      </c>
      <c r="F32" s="27">
        <f>+'[1]Calender Year'!AF42</f>
        <v>250000</v>
      </c>
      <c r="G32" s="49">
        <v>0</v>
      </c>
      <c r="H32" s="28">
        <f t="shared" si="0"/>
        <v>730000</v>
      </c>
      <c r="I32" s="29">
        <f t="shared" si="1"/>
        <v>5.7035928728528511E-3</v>
      </c>
    </row>
    <row r="33" spans="2:9" ht="15" x14ac:dyDescent="0.25">
      <c r="B33" s="50" t="s">
        <v>29</v>
      </c>
      <c r="C33" s="25"/>
      <c r="D33" s="45">
        <f>+'[1]Calender Year'!AD41</f>
        <v>275000</v>
      </c>
      <c r="E33" s="27">
        <f>+'[1]Calender Year'!AE41</f>
        <v>275000</v>
      </c>
      <c r="F33" s="27">
        <f>+'[1]Calender Year'!AF41</f>
        <v>175000</v>
      </c>
      <c r="G33" s="49">
        <v>0</v>
      </c>
      <c r="H33" s="28">
        <f t="shared" si="0"/>
        <v>725000</v>
      </c>
      <c r="I33" s="29">
        <f t="shared" si="1"/>
        <v>5.66452716824427E-3</v>
      </c>
    </row>
    <row r="34" spans="2:9" ht="15" x14ac:dyDescent="0.25">
      <c r="B34" s="50" t="s">
        <v>30</v>
      </c>
      <c r="C34" s="25"/>
      <c r="D34" s="45">
        <f>+'[1]Calender Year'!AD43</f>
        <v>150000</v>
      </c>
      <c r="E34" s="27">
        <f>+'[1]Calender Year'!AE43</f>
        <v>180000</v>
      </c>
      <c r="F34" s="27">
        <f>+'[1]Calender Year'!AF43</f>
        <v>170000</v>
      </c>
      <c r="G34" s="27">
        <f>+'[1]Calender Year'!AG43</f>
        <v>190000</v>
      </c>
      <c r="H34" s="28">
        <f t="shared" si="0"/>
        <v>690000</v>
      </c>
      <c r="I34" s="29">
        <f t="shared" si="1"/>
        <v>5.3910672359842021E-3</v>
      </c>
    </row>
    <row r="35" spans="2:9" ht="15" x14ac:dyDescent="0.25">
      <c r="B35" s="50" t="s">
        <v>31</v>
      </c>
      <c r="C35" s="25"/>
      <c r="D35" s="45">
        <f>+'[1]Calender Year'!AD53</f>
        <v>0</v>
      </c>
      <c r="E35" s="27">
        <f>+'[1]Calender Year'!AE53</f>
        <v>200000</v>
      </c>
      <c r="F35" s="27">
        <f>+'[1]Calender Year'!AF53</f>
        <v>200000</v>
      </c>
      <c r="G35" s="27">
        <f>+'[1]Calender Year'!AG53</f>
        <v>200000</v>
      </c>
      <c r="H35" s="28">
        <f t="shared" si="0"/>
        <v>600000</v>
      </c>
      <c r="I35" s="29">
        <f t="shared" si="1"/>
        <v>4.6878845530297407E-3</v>
      </c>
    </row>
    <row r="36" spans="2:9" ht="15" x14ac:dyDescent="0.25">
      <c r="B36" s="50" t="s">
        <v>32</v>
      </c>
      <c r="C36" s="25"/>
      <c r="D36" s="45">
        <f>+'[1]Detail Summary'!J41+'[1]Detail Summary'!J42</f>
        <v>135000</v>
      </c>
      <c r="E36" s="27">
        <f>+'[1]Detail Summary'!K41+'[1]Detail Summary'!K42</f>
        <v>218000</v>
      </c>
      <c r="F36" s="27">
        <f>+'[1]Detail Summary'!L41+'[1]Detail Summary'!L42</f>
        <v>197500</v>
      </c>
      <c r="G36" s="49">
        <v>0</v>
      </c>
      <c r="H36" s="28">
        <f t="shared" si="0"/>
        <v>550500</v>
      </c>
      <c r="I36" s="29">
        <f t="shared" si="1"/>
        <v>4.3011340774047873E-3</v>
      </c>
    </row>
    <row r="37" spans="2:9" ht="15" x14ac:dyDescent="0.25">
      <c r="B37" s="50" t="s">
        <v>33</v>
      </c>
      <c r="C37" s="25"/>
      <c r="D37" s="45">
        <f>+'[1]Calender Year'!AD44</f>
        <v>185000</v>
      </c>
      <c r="E37" s="27">
        <f>+'[1]Calender Year'!AE44</f>
        <v>185000</v>
      </c>
      <c r="F37" s="27">
        <f>+'[1]Calender Year'!AF44</f>
        <v>0</v>
      </c>
      <c r="G37" s="27">
        <f>+'[1]Calender Year'!AG44</f>
        <v>0</v>
      </c>
      <c r="H37" s="28">
        <f t="shared" si="0"/>
        <v>370000</v>
      </c>
      <c r="I37" s="29">
        <f t="shared" si="1"/>
        <v>2.8908621410350067E-3</v>
      </c>
    </row>
    <row r="38" spans="2:9" ht="15" x14ac:dyDescent="0.25">
      <c r="B38" s="50" t="s">
        <v>34</v>
      </c>
      <c r="C38" s="25"/>
      <c r="D38" s="45">
        <f>+'[1]Calender Year'!AD47</f>
        <v>0</v>
      </c>
      <c r="E38" s="27">
        <f>+'[1]Calender Year'!AE47</f>
        <v>91000</v>
      </c>
      <c r="F38" s="27">
        <v>80000</v>
      </c>
      <c r="G38" s="49">
        <v>0</v>
      </c>
      <c r="H38" s="28">
        <f t="shared" si="0"/>
        <v>171000</v>
      </c>
      <c r="I38" s="29">
        <f t="shared" si="1"/>
        <v>1.336047097613476E-3</v>
      </c>
    </row>
    <row r="39" spans="2:9" ht="15" x14ac:dyDescent="0.25">
      <c r="B39" s="50" t="s">
        <v>35</v>
      </c>
      <c r="C39" s="25"/>
      <c r="D39" s="45">
        <f>+'[1]Calender Year'!AD49</f>
        <v>90000</v>
      </c>
      <c r="E39" s="27">
        <f>+'[1]Calender Year'!AE49</f>
        <v>28000</v>
      </c>
      <c r="F39" s="27">
        <f>+'[1]Calender Year'!AF49</f>
        <v>0</v>
      </c>
      <c r="G39" s="27">
        <f>+'[1]Calender Year'!AG49</f>
        <v>0</v>
      </c>
      <c r="H39" s="28">
        <f t="shared" si="0"/>
        <v>118000</v>
      </c>
      <c r="I39" s="29">
        <f t="shared" si="1"/>
        <v>9.2195062876251563E-4</v>
      </c>
    </row>
    <row r="40" spans="2:9" x14ac:dyDescent="0.3">
      <c r="B40" s="50" t="s">
        <v>36</v>
      </c>
      <c r="C40" s="25"/>
      <c r="D40" s="45">
        <f>+'[1]Calender Year'!AD54</f>
        <v>0</v>
      </c>
      <c r="E40" s="27">
        <f>+'[1]Calender Year'!AE54</f>
        <v>64000</v>
      </c>
      <c r="F40" s="27">
        <f>+'[1]Calender Year'!AF54</f>
        <v>25000</v>
      </c>
      <c r="G40" s="27">
        <f>+'[1]Calender Year'!AG54</f>
        <v>25000</v>
      </c>
      <c r="H40" s="28">
        <f t="shared" si="0"/>
        <v>114000</v>
      </c>
      <c r="I40" s="29">
        <f t="shared" si="1"/>
        <v>8.9069806507565069E-4</v>
      </c>
    </row>
    <row r="41" spans="2:9" x14ac:dyDescent="0.3">
      <c r="B41" s="50" t="s">
        <v>37</v>
      </c>
      <c r="C41" s="25"/>
      <c r="D41" s="45">
        <f>+'[1]Calender Year'!AD56</f>
        <v>50000</v>
      </c>
      <c r="E41" s="27">
        <f>+'[1]Calender Year'!AE56</f>
        <v>0</v>
      </c>
      <c r="F41" s="27">
        <f>+'[1]Calender Year'!AF56</f>
        <v>50000</v>
      </c>
      <c r="G41" s="27">
        <f>+'[1]Calender Year'!AG56</f>
        <v>0</v>
      </c>
      <c r="H41" s="28">
        <f t="shared" si="0"/>
        <v>100000</v>
      </c>
      <c r="I41" s="29">
        <f t="shared" si="1"/>
        <v>7.8131409217162349E-4</v>
      </c>
    </row>
    <row r="42" spans="2:9" x14ac:dyDescent="0.3">
      <c r="B42" s="50" t="s">
        <v>38</v>
      </c>
      <c r="C42" s="25"/>
      <c r="D42" s="45">
        <f>+'[1]Calender Year'!AD55</f>
        <v>0</v>
      </c>
      <c r="E42" s="27">
        <f>+'[1]Calender Year'!AE55</f>
        <v>81000</v>
      </c>
      <c r="F42" s="27">
        <f>+'[1]Calender Year'!AF55</f>
        <v>0</v>
      </c>
      <c r="G42" s="27">
        <f>+'[1]Calender Year'!AG55</f>
        <v>0</v>
      </c>
      <c r="H42" s="28">
        <f t="shared" si="0"/>
        <v>81000</v>
      </c>
      <c r="I42" s="29">
        <f t="shared" si="1"/>
        <v>6.3286441465901504E-4</v>
      </c>
    </row>
    <row r="43" spans="2:9" x14ac:dyDescent="0.3">
      <c r="B43" s="50" t="s">
        <v>39</v>
      </c>
      <c r="C43" s="25"/>
      <c r="D43" s="45">
        <f>+'[1]Calender Year'!AD57</f>
        <v>0</v>
      </c>
      <c r="E43" s="27">
        <f>+'[1]Calender Year'!AE57</f>
        <v>0</v>
      </c>
      <c r="F43" s="27">
        <f>+'[1]Calender Year'!AF57</f>
        <v>25000</v>
      </c>
      <c r="G43" s="27">
        <f>+'[1]Calender Year'!AG57</f>
        <v>25000</v>
      </c>
      <c r="H43" s="28">
        <f t="shared" si="0"/>
        <v>50000</v>
      </c>
      <c r="I43" s="29">
        <f t="shared" si="1"/>
        <v>3.9065704608581175E-4</v>
      </c>
    </row>
    <row r="44" spans="2:9" x14ac:dyDescent="0.3">
      <c r="B44" s="50" t="s">
        <v>40</v>
      </c>
      <c r="C44" s="25"/>
      <c r="D44" s="45">
        <v>0</v>
      </c>
      <c r="E44" s="27">
        <v>0</v>
      </c>
      <c r="F44" s="27">
        <v>25000</v>
      </c>
      <c r="G44" s="49">
        <v>0</v>
      </c>
      <c r="H44" s="28">
        <f t="shared" si="0"/>
        <v>25000</v>
      </c>
      <c r="I44" s="29">
        <f t="shared" si="1"/>
        <v>1.9532852304290587E-4</v>
      </c>
    </row>
    <row r="45" spans="2:9" x14ac:dyDescent="0.3">
      <c r="B45" s="50" t="s">
        <v>41</v>
      </c>
      <c r="C45" s="25"/>
      <c r="D45" s="45">
        <v>0</v>
      </c>
      <c r="E45" s="51">
        <v>12500</v>
      </c>
      <c r="F45" s="51">
        <v>12500</v>
      </c>
      <c r="G45" s="27">
        <v>0</v>
      </c>
      <c r="H45" s="28">
        <v>25000</v>
      </c>
      <c r="I45" s="29">
        <f t="shared" si="1"/>
        <v>1.9532852304290587E-4</v>
      </c>
    </row>
    <row r="46" spans="2:9" x14ac:dyDescent="0.3">
      <c r="B46" s="50" t="s">
        <v>42</v>
      </c>
      <c r="C46" s="25"/>
      <c r="D46" s="45">
        <f>+'[1]Calender Year'!AD50</f>
        <v>20000</v>
      </c>
      <c r="E46" s="27">
        <f>+'[1]Calender Year'!AE50</f>
        <v>0</v>
      </c>
      <c r="F46" s="27">
        <f>+'[1]Calender Year'!AF50</f>
        <v>0</v>
      </c>
      <c r="G46" s="27">
        <f>+'[1]Calender Year'!AG50</f>
        <v>0</v>
      </c>
      <c r="H46" s="28">
        <f>SUM(D46:G46)</f>
        <v>20000</v>
      </c>
      <c r="I46" s="29">
        <f t="shared" si="1"/>
        <v>1.5626281843432468E-4</v>
      </c>
    </row>
    <row r="47" spans="2:9" x14ac:dyDescent="0.3">
      <c r="B47" s="50" t="s">
        <v>43</v>
      </c>
      <c r="C47" s="25"/>
      <c r="D47" s="45">
        <f>+'[1]Calender Year'!AD52</f>
        <v>0</v>
      </c>
      <c r="E47" s="27">
        <f>+'[1]Calender Year'!AE52</f>
        <v>18000</v>
      </c>
      <c r="F47" s="27">
        <f>+'[1]Calender Year'!AF52</f>
        <v>0</v>
      </c>
      <c r="G47" s="27">
        <f>+'[1]Calender Year'!AG52</f>
        <v>0</v>
      </c>
      <c r="H47" s="28">
        <f>SUM(D47:G47)</f>
        <v>18000</v>
      </c>
      <c r="I47" s="29">
        <f t="shared" si="1"/>
        <v>1.4063653659089222E-4</v>
      </c>
    </row>
    <row r="48" spans="2:9" x14ac:dyDescent="0.3">
      <c r="B48" s="52" t="s">
        <v>44</v>
      </c>
      <c r="C48" s="25"/>
      <c r="D48" s="45">
        <f>+'[1]Calender Year'!AD51</f>
        <v>17000</v>
      </c>
      <c r="E48" s="27">
        <f>+'[1]Calender Year'!AE51</f>
        <v>0</v>
      </c>
      <c r="F48" s="27">
        <f>+'[1]Calender Year'!AF51</f>
        <v>0</v>
      </c>
      <c r="G48" s="27">
        <f>+'[1]Calender Year'!AG51</f>
        <v>0</v>
      </c>
      <c r="H48" s="28">
        <f>SUM(D48:G48)</f>
        <v>17000</v>
      </c>
      <c r="I48" s="40">
        <f t="shared" si="1"/>
        <v>1.3282339566917598E-4</v>
      </c>
    </row>
    <row r="49" spans="1:9" s="4" customFormat="1" x14ac:dyDescent="0.3">
      <c r="A49" s="53"/>
      <c r="B49" s="54"/>
      <c r="C49" s="55"/>
      <c r="D49" s="56">
        <f>SUM(D7:D48)</f>
        <v>31017000</v>
      </c>
      <c r="E49" s="57">
        <f>SUM(E7:E48)</f>
        <v>32982500</v>
      </c>
      <c r="F49" s="57">
        <f>SUM(F7:F48)</f>
        <v>33550000</v>
      </c>
      <c r="G49" s="57">
        <f>SUM(G7:G48)</f>
        <v>30440000</v>
      </c>
      <c r="H49" s="57">
        <f>SUM(H7:H48)</f>
        <v>127989500</v>
      </c>
      <c r="I49" s="58">
        <f>+I7+I11+I17+I21+I25</f>
        <v>1</v>
      </c>
    </row>
    <row r="50" spans="1:9" x14ac:dyDescent="0.3">
      <c r="B50" t="s">
        <v>45</v>
      </c>
    </row>
    <row r="53" spans="1:9" x14ac:dyDescent="0.3">
      <c r="D53" s="10">
        <v>2013</v>
      </c>
      <c r="E53" s="11">
        <v>2014</v>
      </c>
      <c r="F53" s="11">
        <v>2015</v>
      </c>
      <c r="G53" s="11">
        <v>2016</v>
      </c>
      <c r="H53" s="12" t="s">
        <v>1</v>
      </c>
      <c r="I53" s="13"/>
    </row>
    <row r="54" spans="1:9" x14ac:dyDescent="0.3">
      <c r="D54" s="15" t="s">
        <v>2</v>
      </c>
      <c r="E54" s="16" t="s">
        <v>2</v>
      </c>
      <c r="F54" s="16" t="s">
        <v>2</v>
      </c>
      <c r="G54" s="16" t="s">
        <v>2</v>
      </c>
      <c r="H54" s="17" t="s">
        <v>2</v>
      </c>
      <c r="I54" s="13" t="s">
        <v>3</v>
      </c>
    </row>
    <row r="55" spans="1:9" x14ac:dyDescent="0.3">
      <c r="B55" s="60" t="s">
        <v>54</v>
      </c>
      <c r="C55" s="25"/>
      <c r="D55" s="33">
        <f>+'[1]Calender Year'!AD33</f>
        <v>250000</v>
      </c>
      <c r="E55" s="34">
        <f>+'[1]Calender Year'!AE33</f>
        <v>250000</v>
      </c>
      <c r="F55" s="34">
        <f>+'[1]Calender Year'!AF33</f>
        <v>250000</v>
      </c>
      <c r="G55" s="34">
        <v>250000</v>
      </c>
      <c r="H55" s="61">
        <f>SUM(D55:G55)</f>
        <v>1000000</v>
      </c>
      <c r="I55" s="62"/>
    </row>
    <row r="56" spans="1:9" x14ac:dyDescent="0.3">
      <c r="B56" s="41" t="s">
        <v>52</v>
      </c>
      <c r="C56" s="25"/>
      <c r="D56" s="26">
        <f>+'[1]Calender Year'!AD28</f>
        <v>0</v>
      </c>
      <c r="E56" s="32">
        <f>+'[1]Calender Year'!AE28</f>
        <v>100000</v>
      </c>
      <c r="F56" s="27">
        <f>+'[1]Calender Year'!AF28</f>
        <v>200000</v>
      </c>
      <c r="G56" s="27">
        <f>+'[1]Calender Year'!AG28</f>
        <v>200000</v>
      </c>
      <c r="H56" s="28">
        <f>+'[1]Calender Year'!AH28</f>
        <v>500000</v>
      </c>
      <c r="I56" s="63"/>
    </row>
    <row r="57" spans="1:9" x14ac:dyDescent="0.3">
      <c r="B57" s="36" t="s">
        <v>53</v>
      </c>
      <c r="C57" s="25"/>
      <c r="D57" s="37">
        <f>+'[1]Calender Year'!AD29</f>
        <v>106000</v>
      </c>
      <c r="E57" s="38">
        <f>+'[1]Calender Year'!AE29</f>
        <v>0</v>
      </c>
      <c r="F57" s="38">
        <f>+'[1]Calender Year'!AF29</f>
        <v>0</v>
      </c>
      <c r="G57" s="38">
        <f>+'[1]Calender Year'!AG29</f>
        <v>0</v>
      </c>
      <c r="H57" s="39">
        <f>+'[1]Calender Year'!AH29</f>
        <v>106000</v>
      </c>
      <c r="I57" s="64"/>
    </row>
    <row r="58" spans="1:9" x14ac:dyDescent="0.3">
      <c r="B58" t="s">
        <v>56</v>
      </c>
      <c r="D58" s="65"/>
      <c r="E58" s="65"/>
      <c r="F58" s="65"/>
      <c r="G58" s="65"/>
      <c r="H58" s="65"/>
      <c r="I58" s="65"/>
    </row>
    <row r="60" spans="1:9" x14ac:dyDescent="0.3">
      <c r="B60" s="66" t="s">
        <v>46</v>
      </c>
    </row>
    <row r="61" spans="1:9" x14ac:dyDescent="0.3">
      <c r="B61" s="67" t="s">
        <v>47</v>
      </c>
    </row>
    <row r="62" spans="1:9" x14ac:dyDescent="0.3">
      <c r="B62" t="s">
        <v>48</v>
      </c>
    </row>
    <row r="63" spans="1:9" x14ac:dyDescent="0.3">
      <c r="B63" t="s">
        <v>49</v>
      </c>
    </row>
    <row r="64" spans="1:9" x14ac:dyDescent="0.3">
      <c r="B64" t="s">
        <v>50</v>
      </c>
    </row>
    <row r="65" spans="2:2" x14ac:dyDescent="0.3">
      <c r="B65" t="s">
        <v>51</v>
      </c>
    </row>
  </sheetData>
  <mergeCells count="3">
    <mergeCell ref="D2:I2"/>
    <mergeCell ref="D3:I3"/>
    <mergeCell ref="D4:I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AAAAAAAAAAAAAAAAAAAAAAAAAAAAAA0200BF2F2E141F7D1C4DBAD3C0B77BE1F035" ma:contentTypeVersion="12" ma:contentTypeDescription="Standard Electronic Document" ma:contentTypeScope="" ma:versionID="9c1fdd74e8aa0f2d18a992b2111bd06e">
  <xsd:schema xmlns:xsd="http://www.w3.org/2001/XMLSchema" xmlns:xs="http://www.w3.org/2001/XMLSchema" xmlns:p="http://schemas.microsoft.com/office/2006/metadata/properties" xmlns:ns2="e21cbe00-2104-4159-b9b9-bd54555d1bf2" xmlns:ns3="b0a87a5a-4a8e-439b-8ba8-e233ac656765" targetNamespace="http://schemas.microsoft.com/office/2006/metadata/properties" ma:root="true" ma:fieldsID="2f2c0aaac91f405994b17a59d14dd6e0" ns2:_="" ns3:_="">
    <xsd:import namespace="e21cbe00-2104-4159-b9b9-bd54555d1bf2"/>
    <xsd:import namespace="b0a87a5a-4a8e-439b-8ba8-e233ac656765"/>
    <xsd:element name="properties">
      <xsd:complexType>
        <xsd:sequence>
          <xsd:element name="documentManagement">
            <xsd:complexType>
              <xsd:all>
                <xsd:element ref="ns2:DocumentType"/>
                <xsd:element ref="ns2:Subactivity" minOccurs="0"/>
                <xsd:element ref="ns2:Key_x0020_Words" minOccurs="0"/>
                <xsd:element ref="ns2:CategoryValue" minOccurs="0"/>
                <xsd:element ref="ns2:Narrative" minOccurs="0"/>
                <xsd:element ref="ns3:Entity" minOccurs="0"/>
                <xsd:element ref="ns2:Know-How_Type" minOccurs="0"/>
                <xsd:element ref="ns2:Target_Audience" minOccurs="0"/>
                <xsd:element ref="ns2:PRA_Type" minOccurs="0"/>
                <xsd:element ref="ns2:Aggregation_Status" minOccurs="0"/>
                <xsd:element ref="ns2:Related_People" minOccurs="0"/>
                <xsd:element ref="ns2:RecordID" minOccurs="0"/>
                <xsd:element ref="ns2:Record_Type" minOccurs="0"/>
                <xsd:element ref="ns2:Read_Only_Status" minOccurs="0"/>
                <xsd:element ref="ns2:Authoritative_Version" minOccurs="0"/>
                <xsd:element ref="ns2:Original_Document" minOccurs="0"/>
                <xsd:element ref="ns2:PRA_Text_1" minOccurs="0"/>
                <xsd:element ref="ns2:PRA_Text_2" minOccurs="0"/>
                <xsd:element ref="ns2:PRA_Text_3" minOccurs="0"/>
                <xsd:element ref="ns2:PRA_Text_4" minOccurs="0"/>
                <xsd:element ref="ns2:PRA_Text_5" minOccurs="0"/>
                <xsd:element ref="ns2:PRA_Date_1" minOccurs="0"/>
                <xsd:element ref="ns2:PRA_Date_2" minOccurs="0"/>
                <xsd:element ref="ns2:PRA_Date_3" minOccurs="0"/>
                <xsd:element ref="ns2:PRA_Date_Trigger" minOccurs="0"/>
                <xsd:element ref="ns2:PRA_Date_Disposal" minOccurs="0"/>
                <xsd:element ref="ns2:Function" minOccurs="0"/>
                <xsd:element ref="ns2:Activity" minOccurs="0"/>
                <xsd:element ref="ns2:Case" minOccurs="0"/>
                <xsd:element ref="ns2:FunctionGroup" minOccurs="0"/>
                <xsd:element ref="ns2:Project" minOccurs="0"/>
                <xsd:element ref="ns2:CategoryName" minOccurs="0"/>
                <xsd:element ref="ns2:Volu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1cbe00-2104-4159-b9b9-bd54555d1bf2" elementFormDefault="qualified">
    <xsd:import namespace="http://schemas.microsoft.com/office/2006/documentManagement/types"/>
    <xsd:import namespace="http://schemas.microsoft.com/office/infopath/2007/PartnerControls"/>
    <xsd:element name="DocumentType" ma:index="1" ma:displayName="Document Type" ma:default="" ma:format="Dropdown" ma:internalName="DocumentType">
      <xsd:simpleType>
        <xsd:restriction base="dms:Choice">
          <xsd:enumeration value="Application"/>
          <xsd:enumeration value="Contract, variation, agreement"/>
          <xsd:enumeration value="Correspondence"/>
          <xsd:enumeration value="Data"/>
          <xsd:enumeration value="Email"/>
          <xsd:enumeration value="Employment related"/>
          <xsd:enumeration value="Filenote"/>
          <xsd:enumeration value="Financial related"/>
          <xsd:enumeration value="Image, multimedia"/>
          <xsd:enumeration value="Knowledge, reference"/>
          <xsd:enumeration value="Meeting related"/>
          <xsd:enumeration value="Plan, programme, monitoring"/>
          <xsd:enumeration value="Policy, guideline, procedure"/>
          <xsd:enumeration value="Presentation"/>
          <xsd:enumeration value="Publication"/>
          <xsd:enumeration value="Report"/>
          <xsd:enumeration value="Template, form"/>
        </xsd:restriction>
      </xsd:simpleType>
    </xsd:element>
    <xsd:element name="Subactivity" ma:index="2" nillable="true" ma:displayName="Subactivity" ma:default="External Communications" ma:hidden="true" ma:internalName="Subactivity" ma:readOnly="false">
      <xsd:simpleType>
        <xsd:restriction base="dms:Text">
          <xsd:maxLength value="255"/>
        </xsd:restriction>
      </xsd:simpleType>
    </xsd:element>
    <xsd:element name="Key_x0020_Words" ma:index="3" nillable="true" ma:displayName="Key Words" ma:internalName="Key_x0020_Words" ma:readOnly="fals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Not yet defined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CategoryValue" ma:index="4" nillable="true" ma:displayName="Category Value" ma:default="NA" ma:format="RadioButtons" ma:hidden="true" ma:internalName="CategoryValu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Narrative" ma:index="5" nillable="true" ma:displayName="Narrative" ma:internalName="Narrative">
      <xsd:simpleType>
        <xsd:restriction base="dms:Note">
          <xsd:maxLength value="255"/>
        </xsd:restriction>
      </xsd:simpleType>
    </xsd:element>
    <xsd:element name="Know-How_Type" ma:index="8" nillable="true" ma:displayName="Know-How Type" ma:default="NA" ma:format="Dropdown" ma:hidden="true" ma:internalName="KnowHowType" ma:readOnly="false">
      <xsd:simpleType>
        <xsd:union memberTypes="dms:Text">
          <xsd:simpleType>
            <xsd:restriction base="dms:Choice">
              <xsd:enumeration value="NA"/>
              <xsd:enumeration value="FAQ"/>
              <xsd:enumeration value="Tall Poppy"/>
              <xsd:enumeration value="Topic"/>
              <xsd:enumeration value="Who"/>
            </xsd:restriction>
          </xsd:simpleType>
        </xsd:union>
      </xsd:simpleType>
    </xsd:element>
    <xsd:element name="Target_Audience" ma:index="9" nillable="true" ma:displayName="Target Audience" ma:default="Internal" ma:format="RadioButtons" ma:hidden="true" ma:internalName="TargetAudience" ma:readOnly="false">
      <xsd:simpleType>
        <xsd:union memberTypes="dms:Text">
          <xsd:simpleType>
            <xsd:restriction base="dms:Choice">
              <xsd:enumeration value="Internal"/>
              <xsd:enumeration value="External"/>
            </xsd:restriction>
          </xsd:simpleType>
        </xsd:union>
      </xsd:simpleType>
    </xsd:element>
    <xsd:element name="PRA_Type" ma:index="10" nillable="true" ma:displayName="PRA Type" ma:default="Doc" ma:hidden="true" ma:internalName="PRAType" ma:readOnly="false">
      <xsd:simpleType>
        <xsd:restriction base="dms:Text"/>
      </xsd:simpleType>
    </xsd:element>
    <xsd:element name="Aggregation_Status" ma:index="11" nillable="true" ma:displayName="Aggregation Status" ma:default="Normal" ma:hidden="true" ma:internalName="AggregationStatus">
      <xsd:simpleType>
        <xsd:restriction base="dms:Choice">
          <xsd:enumeration value="Delete Soon"/>
          <xsd:enumeration value="Transfer Soon"/>
          <xsd:enumeration value="Appraise Soon"/>
          <xsd:enumeration value="Delete"/>
          <xsd:enumeration value="Transfer"/>
          <xsd:enumeration value="Appraise"/>
          <xsd:enumeration value="Hold"/>
          <xsd:enumeration value="Normal"/>
        </xsd:restriction>
      </xsd:simpleType>
    </xsd:element>
    <xsd:element name="Related_People" ma:index="13" nillable="true" ma:displayName="Related People" ma:hidden="true" ma:list="UserInfo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cordID" ma:index="14" nillable="true" ma:displayName="RecordID" ma:hidden="true" ma:internalName="RecordID">
      <xsd:simpleType>
        <xsd:restriction base="dms:Text"/>
      </xsd:simpleType>
    </xsd:element>
    <xsd:element name="Record_Type" ma:index="15" nillable="true" ma:displayName="Business Value" ma:default="Normal" ma:hidden="true" ma:internalName="RecordType" ma:readOnly="false">
      <xsd:simpleType>
        <xsd:union memberTypes="dms:Text">
          <xsd:simpleType>
            <xsd:restriction base="dms:Choice">
              <xsd:enumeration value="Housekeeping"/>
              <xsd:enumeration value="Long Term Value"/>
              <xsd:enumeration value="Superseded"/>
              <xsd:enumeration value="Normal"/>
              <xsd:enumeration value="Cancelled"/>
              <xsd:enumeration value="Deleted"/>
            </xsd:restriction>
          </xsd:simpleType>
        </xsd:union>
      </xsd:simpleType>
    </xsd:element>
    <xsd:element name="Read_Only_Status" ma:index="16" nillable="true" ma:displayName="Read Only Status" ma:default="Open" ma:hidden="true" ma:internalName="ReadOnlyStatus">
      <xsd:simpleType>
        <xsd:restriction base="dms:Choice">
          <xsd:enumeration value="Open"/>
          <xsd:enumeration value="Document"/>
          <xsd:enumeration value="Document and Metadata"/>
        </xsd:restriction>
      </xsd:simpleType>
    </xsd:element>
    <xsd:element name="Authoritative_Version" ma:index="17" nillable="true" ma:displayName="Authoritative Version" ma:default="0" ma:hidden="true" ma:internalName="AuthoritativeVersion" ma:readOnly="false">
      <xsd:simpleType>
        <xsd:restriction base="dms:Boolean"/>
      </xsd:simpleType>
    </xsd:element>
    <xsd:element name="Original_Document" ma:index="18" nillable="true" ma:displayName="Original Document" ma:hidden="true" ma:internalName="OriginalDocument">
      <xsd:simpleType>
        <xsd:restriction base="dms:Text"/>
      </xsd:simpleType>
    </xsd:element>
    <xsd:element name="PRA_Text_1" ma:index="19" nillable="true" ma:displayName="PRA Text 1" ma:hidden="true" ma:internalName="PraText1" ma:readOnly="false">
      <xsd:simpleType>
        <xsd:restriction base="dms:Text"/>
      </xsd:simpleType>
    </xsd:element>
    <xsd:element name="PRA_Text_2" ma:index="20" nillable="true" ma:displayName="PRA Text 2" ma:hidden="true" ma:internalName="PraText2" ma:readOnly="false">
      <xsd:simpleType>
        <xsd:restriction base="dms:Text"/>
      </xsd:simpleType>
    </xsd:element>
    <xsd:element name="PRA_Text_3" ma:index="21" nillable="true" ma:displayName="PRA Text 3" ma:hidden="true" ma:internalName="PraText3" ma:readOnly="false">
      <xsd:simpleType>
        <xsd:restriction base="dms:Text"/>
      </xsd:simpleType>
    </xsd:element>
    <xsd:element name="PRA_Text_4" ma:index="22" nillable="true" ma:displayName="PRA Text 4" ma:hidden="true" ma:internalName="PraText4" ma:readOnly="false">
      <xsd:simpleType>
        <xsd:restriction base="dms:Text"/>
      </xsd:simpleType>
    </xsd:element>
    <xsd:element name="PRA_Text_5" ma:index="23" nillable="true" ma:displayName="PRA Text 5" ma:hidden="true" ma:internalName="PraText5" ma:readOnly="false">
      <xsd:simpleType>
        <xsd:restriction base="dms:Text"/>
      </xsd:simpleType>
    </xsd:element>
    <xsd:element name="PRA_Date_1" ma:index="24" nillable="true" ma:displayName="PRA Date 1" ma:format="DateTime" ma:hidden="true" ma:internalName="PraDate1" ma:readOnly="false">
      <xsd:simpleType>
        <xsd:restriction base="dms:DateTime"/>
      </xsd:simpleType>
    </xsd:element>
    <xsd:element name="PRA_Date_2" ma:index="25" nillable="true" ma:displayName="PRA Date 2" ma:format="DateTime" ma:hidden="true" ma:internalName="PraDate2" ma:readOnly="false">
      <xsd:simpleType>
        <xsd:restriction base="dms:DateTime"/>
      </xsd:simpleType>
    </xsd:element>
    <xsd:element name="PRA_Date_3" ma:index="26" nillable="true" ma:displayName="PRA Date 3" ma:format="DateTime" ma:hidden="true" ma:internalName="PraDate3" ma:readOnly="false">
      <xsd:simpleType>
        <xsd:restriction base="dms:DateTime"/>
      </xsd:simpleType>
    </xsd:element>
    <xsd:element name="PRA_Date_Trigger" ma:index="27" nillable="true" ma:displayName="PRA Date Trigger" ma:format="DateTime" ma:hidden="true" ma:internalName="PraDateTrigger" ma:readOnly="false">
      <xsd:simpleType>
        <xsd:restriction base="dms:DateTime"/>
      </xsd:simpleType>
    </xsd:element>
    <xsd:element name="PRA_Date_Disposal" ma:index="28" nillable="true" ma:displayName="PRA Date Disposal" ma:format="DateTime" ma:hidden="true" ma:internalName="PraDateDisposal" ma:readOnly="false">
      <xsd:simpleType>
        <xsd:restriction base="dms:DateTime"/>
      </xsd:simpleType>
    </xsd:element>
    <xsd:element name="Function" ma:index="30" nillable="true" ma:displayName="Function" ma:default="Support Services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31" nillable="true" ma:displayName="Activity" ma:default="Marketing Communications and Media" ma:hidden="true" ma:internalName="Activity" ma:readOnly="false">
      <xsd:simpleType>
        <xsd:restriction base="dms:Text">
          <xsd:maxLength value="255"/>
        </xsd:restriction>
      </xsd:simpleType>
    </xsd:element>
    <xsd:element name="Case" ma:index="33" nillable="true" ma:displayName="Case" ma:default="NA" ma:format="RadioButtons" ma:hidden="true" ma:internalName="Cas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FunctionGroup" ma:index="36" nillable="true" ma:displayName="Function Group" ma:default="NA" ma:format="RadioButtons" ma:hidden="true" ma:internalName="FunctionGroup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Project" ma:index="37" nillable="true" ma:displayName="Project" ma:default="NA" ma:format="RadioButtons" ma:hidden="true" ma:internalName="Project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CategoryName" ma:index="38" nillable="true" ma:displayName="Category Name" ma:default="NA" ma:format="RadioButtons" ma:hidden="true" ma:internalName="CategoryNa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  <xsd:element name="Volume" ma:index="40" nillable="true" ma:displayName="Volume" ma:default="NA" ma:format="RadioButtons" ma:hidden="true" ma:internalName="Volume" ma:readOnly="false">
      <xsd:simpleType>
        <xsd:union memberTypes="dms:Text">
          <xsd:simpleType>
            <xsd:restriction base="dms:Choice">
              <xsd:enumeration value="N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a87a5a-4a8e-439b-8ba8-e233ac656765" elementFormDefault="qualified">
    <xsd:import namespace="http://schemas.microsoft.com/office/2006/documentManagement/types"/>
    <xsd:import namespace="http://schemas.microsoft.com/office/infopath/2007/PartnerControls"/>
    <xsd:element name="Entity" ma:index="6" nillable="true" ma:displayName="Entity" ma:default="Sport NZ" ma:format="Dropdown" ma:internalName="Entity" ma:readOnly="false">
      <xsd:simpleType>
        <xsd:restriction base="dms:Choice">
          <xsd:enumeration value="HPSNZ"/>
          <xsd:enumeration value="Sport NZ"/>
          <xsd:enumeration value="Sport NZ Grou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ggregation_Status xmlns="e21cbe00-2104-4159-b9b9-bd54555d1bf2">Normal</Aggregation_Status>
    <PRA_Date_2 xmlns="e21cbe00-2104-4159-b9b9-bd54555d1bf2" xsi:nil="true"/>
    <PRA_Date_Trigger xmlns="e21cbe00-2104-4159-b9b9-bd54555d1bf2" xsi:nil="true"/>
    <PRA_Type xmlns="e21cbe00-2104-4159-b9b9-bd54555d1bf2">Doc</PRA_Type>
    <Related_People xmlns="e21cbe00-2104-4159-b9b9-bd54555d1bf2">
      <UserInfo>
        <DisplayName/>
        <AccountId xsi:nil="true"/>
        <AccountType/>
      </UserInfo>
    </Related_People>
    <Read_Only_Status xmlns="e21cbe00-2104-4159-b9b9-bd54555d1bf2">Open</Read_Only_Status>
    <Target_Audience xmlns="e21cbe00-2104-4159-b9b9-bd54555d1bf2">Internal</Target_Audience>
    <Function xmlns="e21cbe00-2104-4159-b9b9-bd54555d1bf2">Support Services</Function>
    <Volume xmlns="e21cbe00-2104-4159-b9b9-bd54555d1bf2">NA</Volume>
    <PRA_Date_3 xmlns="e21cbe00-2104-4159-b9b9-bd54555d1bf2" xsi:nil="true"/>
    <Project xmlns="e21cbe00-2104-4159-b9b9-bd54555d1bf2">NA</Project>
    <CategoryValue xmlns="e21cbe00-2104-4159-b9b9-bd54555d1bf2">NA</CategoryValue>
    <Authoritative_Version xmlns="e21cbe00-2104-4159-b9b9-bd54555d1bf2">false</Authoritative_Version>
    <DocumentType xmlns="e21cbe00-2104-4159-b9b9-bd54555d1bf2">Publication</DocumentType>
    <PRA_Date_Disposal xmlns="e21cbe00-2104-4159-b9b9-bd54555d1bf2" xsi:nil="true"/>
    <Activity xmlns="e21cbe00-2104-4159-b9b9-bd54555d1bf2">Marketing Communications and Media</Activity>
    <FunctionGroup xmlns="e21cbe00-2104-4159-b9b9-bd54555d1bf2">NA</FunctionGroup>
    <PRA_Text_3 xmlns="e21cbe00-2104-4159-b9b9-bd54555d1bf2" xsi:nil="true"/>
    <Narrative xmlns="e21cbe00-2104-4159-b9b9-bd54555d1bf2" xsi:nil="true"/>
    <Know-How_Type xmlns="e21cbe00-2104-4159-b9b9-bd54555d1bf2">NA</Know-How_Type>
    <CategoryName xmlns="e21cbe00-2104-4159-b9b9-bd54555d1bf2">NA</CategoryName>
    <Key_x0020_Words xmlns="e21cbe00-2104-4159-b9b9-bd54555d1bf2"/>
    <Case xmlns="e21cbe00-2104-4159-b9b9-bd54555d1bf2">NA</Case>
    <RecordID xmlns="e21cbe00-2104-4159-b9b9-bd54555d1bf2">669078</RecordID>
    <Original_Document xmlns="e21cbe00-2104-4159-b9b9-bd54555d1bf2" xsi:nil="true"/>
    <PRA_Text_2 xmlns="e21cbe00-2104-4159-b9b9-bd54555d1bf2" xsi:nil="true"/>
    <PRA_Text_5 xmlns="e21cbe00-2104-4159-b9b9-bd54555d1bf2" xsi:nil="true"/>
    <PRA_Date_1 xmlns="e21cbe00-2104-4159-b9b9-bd54555d1bf2" xsi:nil="true"/>
    <Subactivity xmlns="e21cbe00-2104-4159-b9b9-bd54555d1bf2">External Communications</Subactivity>
    <Entity xmlns="b0a87a5a-4a8e-439b-8ba8-e233ac656765">HPSNZ</Entity>
    <PRA_Text_1 xmlns="e21cbe00-2104-4159-b9b9-bd54555d1bf2" xsi:nil="true"/>
    <PRA_Text_4 xmlns="e21cbe00-2104-4159-b9b9-bd54555d1bf2" xsi:nil="true"/>
    <Record_Type xmlns="e21cbe00-2104-4159-b9b9-bd54555d1bf2">Normal</Record_Type>
  </documentManagement>
</p:properties>
</file>

<file path=customXml/itemProps1.xml><?xml version="1.0" encoding="utf-8"?>
<ds:datastoreItem xmlns:ds="http://schemas.openxmlformats.org/officeDocument/2006/customXml" ds:itemID="{EBF238F9-6142-4A6E-A5D5-3462BB4248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1cbe00-2104-4159-b9b9-bd54555d1bf2"/>
    <ds:schemaRef ds:uri="b0a87a5a-4a8e-439b-8ba8-e233ac6567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125B3C-CC87-4D3C-B28E-4EA7493E0C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B2EF17-2BBF-48B1-8697-254519062221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b0a87a5a-4a8e-439b-8ba8-e233ac65676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e21cbe00-2104-4159-b9b9-bd54555d1bf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 4 Minister</vt:lpstr>
    </vt:vector>
  </TitlesOfParts>
  <Company>Sport New Zealand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ZoltanV</dc:creator>
  <cp:lastModifiedBy>suee</cp:lastModifiedBy>
  <dcterms:created xsi:type="dcterms:W3CDTF">2014-12-04T21:29:25Z</dcterms:created>
  <dcterms:modified xsi:type="dcterms:W3CDTF">2014-12-10T19:18:51Z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0x010100AAAAAAAAAAAAAAAAAAAAAAAAAAAAAA0200BF2F2E141F7D1C4DBAD3C0B77BE1F035</vt:lpwstr>
  </property>
  <property fmtid="{D5CDD505-2E9C-101B-9397-08002B2CF9AE}" pid="3" name="_ModerationStatus">
    <vt:lpwstr>0</vt:lpwstr>
  </property>
</Properties>
</file>