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330" windowHeight="4155" tabRatio="773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</sheets>
  <externalReferences>
    <externalReference r:id="rId13"/>
  </externalReferences>
  <definedNames>
    <definedName name="dftdrt">'[1]Table 3'!$A$21:$J$63</definedName>
    <definedName name="Icon_1">"Rectangle 1"</definedName>
    <definedName name="Icon_2">"Rectangle 1"</definedName>
    <definedName name="_xlnm.Print_Area" localSheetId="0">'Table 1'!$A$1:$Q$69</definedName>
    <definedName name="_xlnm.Print_Area" localSheetId="9">'Table 10'!$A$1:$K$74</definedName>
    <definedName name="_xlnm.Print_Area" localSheetId="1">'Table 2'!$A$1:$M$63</definedName>
    <definedName name="_xlnm.Print_Area" localSheetId="2">'Table 3'!$A$1:$L$67</definedName>
    <definedName name="_xlnm.Print_Area" localSheetId="3">'Table 4'!$A$1:$L$65</definedName>
    <definedName name="_xlnm.Print_Area" localSheetId="4">'Table 5'!$A$1:$K$68</definedName>
    <definedName name="_xlnm.Print_Area" localSheetId="5">'Table 6'!$A$1:$K$66</definedName>
    <definedName name="_xlnm.Print_Area" localSheetId="6">'Table 7'!$A$1:$W$74</definedName>
    <definedName name="_xlnm.Print_Area" localSheetId="7">'Table 8'!$A$1:$Y$63</definedName>
    <definedName name="_xlnm.Print_Area" localSheetId="8">'Table 9'!$A$1:$S$72</definedName>
    <definedName name="rretgert">'[1]Table 3'!$A$1:$J$4</definedName>
    <definedName name="Table_1">#REF!</definedName>
    <definedName name="Table_1_T">#REF!</definedName>
    <definedName name="Table_2">#N/A</definedName>
    <definedName name="Table_2_T">#REF!</definedName>
    <definedName name="Table_3">#REF!</definedName>
    <definedName name="Table_3_T">#REF!</definedName>
    <definedName name="Table_4">#REF!</definedName>
    <definedName name="Table_4_T">#REF!</definedName>
    <definedName name="Table_5" localSheetId="2">'Table 3'!$C$18:$L$50</definedName>
    <definedName name="Table_5">#REF!</definedName>
    <definedName name="Table_5_G" localSheetId="2">'Table 3'!$C$5:$L$14</definedName>
    <definedName name="Table_5_G">#REF!</definedName>
    <definedName name="Table_5_H" localSheetId="2">'Table 3'!$C$15:$L$16</definedName>
    <definedName name="Table_5_H">#REF!</definedName>
    <definedName name="Table_5_T" localSheetId="2">'Table 3'!$C$1:$L$3</definedName>
    <definedName name="Table_5_T">#REF!</definedName>
    <definedName name="Table_6">'Table 4'!$C$19:$L$48</definedName>
    <definedName name="Table_6_G">'Table 4'!$C$4:$L$15</definedName>
    <definedName name="Table_6_H">'Table 4'!$C$16:$L$17</definedName>
    <definedName name="Table_6_T">'Table 4'!$C$1:$L$3</definedName>
    <definedName name="Table_7" localSheetId="4">'Table 5'!#REF!</definedName>
    <definedName name="Table_7" localSheetId="6">'Table 7'!#REF!</definedName>
    <definedName name="Table_7">#REF!</definedName>
    <definedName name="Table_7_T" localSheetId="4">'Table 5'!#REF!</definedName>
    <definedName name="Table_7_T" localSheetId="6">'Table 7'!#REF!</definedName>
    <definedName name="Table_7_T">#REF!</definedName>
    <definedName name="Table_8">#REF!</definedName>
    <definedName name="Table_8_T">#REF!</definedName>
    <definedName name="Table_9">#REF!</definedName>
    <definedName name="Table_9_T">#REF!</definedName>
  </definedNames>
  <calcPr fullCalcOnLoad="1"/>
</workbook>
</file>

<file path=xl/sharedStrings.xml><?xml version="1.0" encoding="utf-8"?>
<sst xmlns="http://schemas.openxmlformats.org/spreadsheetml/2006/main" count="1423" uniqueCount="423">
  <si>
    <t>Table 1</t>
  </si>
  <si>
    <t>Overseas Merchandise Trade</t>
  </si>
  <si>
    <t xml:space="preserve"> </t>
  </si>
  <si>
    <t>Change from</t>
  </si>
  <si>
    <t>same period</t>
  </si>
  <si>
    <t>(exports</t>
  </si>
  <si>
    <t>of previous</t>
  </si>
  <si>
    <t>minus imports)</t>
  </si>
  <si>
    <t>(fob-cif)</t>
  </si>
  <si>
    <t>$(million)</t>
  </si>
  <si>
    <t>%</t>
  </si>
  <si>
    <t>P</t>
  </si>
  <si>
    <t>Table 2</t>
  </si>
  <si>
    <t>OTTM.STMC</t>
  </si>
  <si>
    <t>OTTM.STIV</t>
  </si>
  <si>
    <t>Three months ended</t>
  </si>
  <si>
    <t>12 months ended</t>
  </si>
  <si>
    <t>Summary</t>
  </si>
  <si>
    <t>Other countries</t>
  </si>
  <si>
    <t>Table 3</t>
  </si>
  <si>
    <t>Table 4</t>
  </si>
  <si>
    <t>01-98</t>
  </si>
  <si>
    <t>Table 5</t>
  </si>
  <si>
    <t>Other</t>
  </si>
  <si>
    <t>Total</t>
  </si>
  <si>
    <t>BEC codes</t>
  </si>
  <si>
    <t>1-7</t>
  </si>
  <si>
    <t>EXPM.SCT99F</t>
  </si>
  <si>
    <t>IMPM.SCT99C</t>
  </si>
  <si>
    <t>IMPM.SCT99V</t>
  </si>
  <si>
    <t>Table 6</t>
  </si>
  <si>
    <t>IMPM.SIC</t>
  </si>
  <si>
    <t>All merchandise imports</t>
  </si>
  <si>
    <t>Other categories</t>
  </si>
  <si>
    <t>112, 122, 522, 6</t>
  </si>
  <si>
    <t>111, 121, 2, 311, 312, 314, 322, 42, 53</t>
  </si>
  <si>
    <t>111, 121, 2, 31, 322, 42, 53</t>
  </si>
  <si>
    <t xml:space="preserve">          Commodity</t>
  </si>
  <si>
    <t xml:space="preserve">  </t>
  </si>
  <si>
    <t>SID313</t>
  </si>
  <si>
    <t>SIG999</t>
  </si>
  <si>
    <t>SIK999</t>
  </si>
  <si>
    <t>SIM321</t>
  </si>
  <si>
    <t>SIL510</t>
  </si>
  <si>
    <t>SIN700</t>
  </si>
  <si>
    <t>SIT999</t>
  </si>
  <si>
    <t>SIA410</t>
  </si>
  <si>
    <t>SIA521</t>
  </si>
  <si>
    <r>
      <t>Capital goods</t>
    </r>
    <r>
      <rPr>
        <vertAlign val="superscript"/>
        <sz val="8"/>
        <rFont val="Arial"/>
        <family val="2"/>
      </rPr>
      <t>(4)</t>
    </r>
  </si>
  <si>
    <r>
      <t>Intermediate goods</t>
    </r>
    <r>
      <rPr>
        <vertAlign val="superscript"/>
        <sz val="8"/>
        <rFont val="Arial"/>
        <family val="2"/>
      </rPr>
      <t>(5)</t>
    </r>
  </si>
  <si>
    <t>(4) Excludes passenger motor cars. (There is a separate series for these because industry and household purchases cannot be split.)</t>
  </si>
  <si>
    <t>(5) Excludes petrol and avgas. (There is a separate series for these because industry and household purchases cannot be split.)</t>
  </si>
  <si>
    <t>(1) Imports are valued cif (cost, including insurance and freight to New Zealand).</t>
  </si>
  <si>
    <t>Machinery and plant</t>
  </si>
  <si>
    <t>SIG990</t>
  </si>
  <si>
    <t>Rank</t>
  </si>
  <si>
    <t xml:space="preserve">              Name</t>
  </si>
  <si>
    <t>02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</si>
  <si>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</si>
  <si>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</si>
  <si>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</si>
  <si>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</si>
  <si>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</si>
  <si>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</si>
  <si>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</si>
  <si>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</si>
  <si>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</si>
  <si>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-</t>
  </si>
  <si>
    <t>E</t>
  </si>
  <si>
    <t xml:space="preserve"> Related Series</t>
  </si>
  <si>
    <t>Mid-rates for NZ$1.00</t>
  </si>
  <si>
    <t>USA</t>
  </si>
  <si>
    <t>UK</t>
  </si>
  <si>
    <t>Australia</t>
  </si>
  <si>
    <t>Japan</t>
  </si>
  <si>
    <t>preceding</t>
  </si>
  <si>
    <t>period</t>
  </si>
  <si>
    <t>Table 7</t>
  </si>
  <si>
    <t>Trade</t>
  </si>
  <si>
    <t>EXPM.SRF</t>
  </si>
  <si>
    <t>Country groups</t>
  </si>
  <si>
    <t>Symbols:</t>
  </si>
  <si>
    <t>… not applicable</t>
  </si>
  <si>
    <t>Europe</t>
  </si>
  <si>
    <t>...</t>
  </si>
  <si>
    <t xml:space="preserve">P </t>
  </si>
  <si>
    <t>Top 25 countries</t>
  </si>
  <si>
    <t>Symbol:</t>
  </si>
  <si>
    <t>ALL COUNTRIES</t>
  </si>
  <si>
    <t>Bunkering, passengers'</t>
  </si>
  <si>
    <t xml:space="preserve"> baggage and ships' stores</t>
  </si>
  <si>
    <t>All merchandise exports</t>
  </si>
  <si>
    <t>NZ$:US$</t>
  </si>
  <si>
    <t>NZ$:A$</t>
  </si>
  <si>
    <t>NZ$:yen</t>
  </si>
  <si>
    <t>NZ$:euro</t>
  </si>
  <si>
    <t>Cattle</t>
  </si>
  <si>
    <t>Lambs</t>
  </si>
  <si>
    <t>Sheep</t>
  </si>
  <si>
    <t>Table 9</t>
  </si>
  <si>
    <t>Exports-related series</t>
  </si>
  <si>
    <t>Imports-related series</t>
  </si>
  <si>
    <t>Crude oil (HS code 2709)</t>
  </si>
  <si>
    <t>Table 8</t>
  </si>
  <si>
    <t>Exchange Rates</t>
  </si>
  <si>
    <t>Reserve Bank exchange rates</t>
  </si>
  <si>
    <t xml:space="preserve">NZ$:£ </t>
  </si>
  <si>
    <t>Table 10</t>
  </si>
  <si>
    <t>Top 20 countries</t>
  </si>
  <si>
    <t>E estimated</t>
  </si>
  <si>
    <t>Exports
(including
re-exports)
(fob)</t>
  </si>
  <si>
    <t>Imports
(cif)</t>
  </si>
  <si>
    <t>Re-exports
(fob)</t>
  </si>
  <si>
    <t>Imports
(vfd)</t>
  </si>
  <si>
    <t>Transport
equipment</t>
  </si>
  <si>
    <t>Passenger
motor
cars</t>
  </si>
  <si>
    <t>EXRM.SC999</t>
  </si>
  <si>
    <t>Weighted</t>
  </si>
  <si>
    <t>Quantity
tonnes
(000)</t>
  </si>
  <si>
    <r>
      <t xml:space="preserve"> Index</t>
    </r>
    <r>
      <rPr>
        <vertAlign val="superscript"/>
        <sz val="8"/>
        <rFont val="Arial"/>
        <family val="2"/>
      </rPr>
      <t>(1)</t>
    </r>
  </si>
  <si>
    <t>change</t>
  </si>
  <si>
    <t>Trade balance
(exports minus imports)
(fob-cif)</t>
  </si>
  <si>
    <t>Change from same period of previous year</t>
  </si>
  <si>
    <t>LSSM.
SAZNEC9</t>
  </si>
  <si>
    <t>LSSM.
SAZNES7</t>
  </si>
  <si>
    <t>LSSM.
SAZNES9</t>
  </si>
  <si>
    <t>TPTM.
S22IZ</t>
  </si>
  <si>
    <t>TPTM.
S22JZ</t>
  </si>
  <si>
    <t>IMPM.
SH1CW</t>
  </si>
  <si>
    <t>BECM.
SIX313</t>
  </si>
  <si>
    <t xml:space="preserve">HK </t>
  </si>
  <si>
    <t>P provisional (Statistics for the latest three months are provisional.)</t>
  </si>
  <si>
    <r>
      <t>Rank</t>
    </r>
    <r>
      <rPr>
        <vertAlign val="superscript"/>
        <sz val="8"/>
        <rFont val="Arial"/>
        <family val="2"/>
      </rPr>
      <t xml:space="preserve">   </t>
    </r>
  </si>
  <si>
    <t xml:space="preserve">P provisional (Statistics for the latest three months are provisional.)  </t>
  </si>
  <si>
    <t>OECD – Organisation for Economic Co-operation and Development.</t>
  </si>
  <si>
    <t>…</t>
  </si>
  <si>
    <t>Year ended</t>
  </si>
  <si>
    <t>APEC – Asia-Pacific Economic Cooperation countries.</t>
  </si>
  <si>
    <t>ASEAN – Association of Southeast Asian Nations.</t>
  </si>
  <si>
    <t>Number (000)</t>
  </si>
  <si>
    <t>Used</t>
  </si>
  <si>
    <t>(1) Base: June 1979 (=100). For further information, refer: http://www.rbnz.govt.nz/news/1999/0085359.html.</t>
  </si>
  <si>
    <t>(2) Figures are calculated on unrounded data.</t>
  </si>
  <si>
    <t>Imports (cif)</t>
  </si>
  <si>
    <t>Exports (fob)</t>
  </si>
  <si>
    <t>Balance (fob minus cif)</t>
  </si>
  <si>
    <t>Food and live animals</t>
  </si>
  <si>
    <t>Beverages and tobacco</t>
  </si>
  <si>
    <t>Machinery and transport equipment</t>
  </si>
  <si>
    <t>Miscellaneous manufactured articles</t>
  </si>
  <si>
    <t>Animal and vegetable oils, (fats and waxes)</t>
  </si>
  <si>
    <t>Manufactured goods (classified chiefly by material)</t>
  </si>
  <si>
    <t>Crude materials, (inedible, except fuels)</t>
  </si>
  <si>
    <t xml:space="preserve">          Section</t>
  </si>
  <si>
    <t>(3) Some section values exclude confidential data. All excluded confidential data is included in section 9 (other).</t>
  </si>
  <si>
    <t>NZCS exchange rates</t>
  </si>
  <si>
    <t>HS – New Zealand Harmonised System Classification. (HS2007 applies to January 2007 and later data. HS2002 is used for earlier data.)</t>
  </si>
  <si>
    <t xml:space="preserve">Destination    </t>
  </si>
  <si>
    <r>
      <t xml:space="preserve">Origin </t>
    </r>
    <r>
      <rPr>
        <vertAlign val="superscript"/>
        <sz val="9"/>
        <rFont val="Arial"/>
        <family val="2"/>
      </rPr>
      <t xml:space="preserve">       </t>
    </r>
  </si>
  <si>
    <t>06</t>
  </si>
  <si>
    <t>OECD</t>
  </si>
  <si>
    <t>01</t>
  </si>
  <si>
    <t>APEC</t>
  </si>
  <si>
    <t>05</t>
  </si>
  <si>
    <t>ASEAN</t>
  </si>
  <si>
    <t>EU</t>
  </si>
  <si>
    <t>Asia</t>
  </si>
  <si>
    <t>Chemicals and related products</t>
  </si>
  <si>
    <t>Month</t>
  </si>
  <si>
    <r>
      <t xml:space="preserve">  Exports and Imports by Standard International Trade Classification (SITC)</t>
    </r>
    <r>
      <rPr>
        <vertAlign val="superscript"/>
        <sz val="11"/>
        <rFont val="Arial"/>
        <family val="2"/>
      </rPr>
      <t>(1)(2)(3)</t>
    </r>
  </si>
  <si>
    <r>
      <t>Latest annual change</t>
    </r>
    <r>
      <rPr>
        <vertAlign val="superscript"/>
        <sz val="8"/>
        <rFont val="Arial"/>
        <family val="2"/>
      </rPr>
      <t>(9)</t>
    </r>
  </si>
  <si>
    <t>- no code available</t>
  </si>
  <si>
    <t>Destination unknown – EU</t>
  </si>
  <si>
    <t>Month of</t>
  </si>
  <si>
    <t xml:space="preserve">EU – European Union (includes two new member countries from 1 January 2007).  </t>
  </si>
  <si>
    <t>(1) Sourced from Ministry of Agriculture and Forestry.</t>
  </si>
  <si>
    <r>
      <t>Livestock slaughtered for export</t>
    </r>
    <r>
      <rPr>
        <vertAlign val="superscript"/>
        <sz val="8"/>
        <rFont val="Arial"/>
        <family val="2"/>
      </rPr>
      <t>(1)</t>
    </r>
  </si>
  <si>
    <r>
      <t>Number of cars and station wagons newly registered</t>
    </r>
    <r>
      <rPr>
        <vertAlign val="superscript"/>
        <sz val="8"/>
        <rFont val="Arial"/>
        <family val="2"/>
      </rPr>
      <t>(2)</t>
    </r>
  </si>
  <si>
    <t>OTTM.STEF</t>
  </si>
  <si>
    <t>OTTM.STIC</t>
  </si>
  <si>
    <r>
      <t>Mineral fuels, (lubricants and related materials)</t>
    </r>
    <r>
      <rPr>
        <vertAlign val="superscript"/>
        <sz val="8"/>
        <rFont val="Arial"/>
        <family val="2"/>
      </rPr>
      <t>(5)</t>
    </r>
  </si>
  <si>
    <r>
      <t>Other</t>
    </r>
    <r>
      <rPr>
        <vertAlign val="superscript"/>
        <sz val="8"/>
        <rFont val="Arial"/>
        <family val="2"/>
      </rPr>
      <t>(6)</t>
    </r>
  </si>
  <si>
    <t>T</t>
  </si>
  <si>
    <t>M</t>
  </si>
  <si>
    <t>(6) Commodities and transactions not classified elsewhere in SITC.</t>
  </si>
  <si>
    <t>(7) Totals may not match merchandise trade totals as some commodities (eg monetary gold) are excluded from SITC.</t>
  </si>
  <si>
    <t>(8) Excluding food and fuel manufactures.</t>
  </si>
  <si>
    <r>
      <t>Confidential data</t>
    </r>
    <r>
      <rPr>
        <vertAlign val="superscript"/>
        <sz val="8"/>
        <rFont val="Arial"/>
        <family val="2"/>
      </rPr>
      <t>(6)</t>
    </r>
  </si>
  <si>
    <t>(6) Data that is no longer confidential is assigned to specific commodities.</t>
  </si>
  <si>
    <r>
      <t xml:space="preserve"> Index</t>
    </r>
    <r>
      <rPr>
        <vertAlign val="superscript"/>
        <sz val="8"/>
        <rFont val="Arial"/>
        <family val="2"/>
      </rPr>
      <t>(3)</t>
    </r>
  </si>
  <si>
    <t>(4) Figures are calculated on unrounded data.</t>
  </si>
  <si>
    <t>(2)</t>
  </si>
  <si>
    <r>
      <t>year</t>
    </r>
    <r>
      <rPr>
        <vertAlign val="superscript"/>
        <sz val="8"/>
        <rFont val="Arial"/>
        <family val="2"/>
      </rPr>
      <t>(2)</t>
    </r>
  </si>
  <si>
    <t>Change
from
previous
month</t>
  </si>
  <si>
    <r>
      <t>Imports by Country of Origin</t>
    </r>
    <r>
      <rPr>
        <vertAlign val="superscript"/>
        <sz val="11"/>
        <rFont val="Arial"/>
        <family val="2"/>
      </rPr>
      <t>(1)(2)</t>
    </r>
  </si>
  <si>
    <r>
      <t>Code</t>
    </r>
    <r>
      <rPr>
        <vertAlign val="superscript"/>
        <sz val="8"/>
        <rFont val="Arial"/>
        <family val="2"/>
      </rPr>
      <t>(3)</t>
    </r>
  </si>
  <si>
    <r>
      <t>Exports by Destination</t>
    </r>
    <r>
      <rPr>
        <vertAlign val="superscript"/>
        <sz val="11"/>
        <rFont val="Arial"/>
        <family val="2"/>
      </rPr>
      <t>(1)(2)</t>
    </r>
  </si>
  <si>
    <r>
      <t>Confidential data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</si>
  <si>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(4)</t>
    </r>
  </si>
  <si>
    <t>(7) Data that is no longer confidential is assigned to specific commodities.</t>
  </si>
  <si>
    <t>(4) Export values exclude confidential data. (This may affect percentage changes.)</t>
  </si>
  <si>
    <t>(5) Excludes wool (HS code 5101).</t>
  </si>
  <si>
    <t>(6) Excludes wine (HS code 2204).</t>
  </si>
  <si>
    <r>
      <t>Exports of Main Commodities</t>
    </r>
    <r>
      <rPr>
        <vertAlign val="superscript"/>
        <sz val="11"/>
        <rFont val="Arial"/>
        <family val="2"/>
      </rPr>
      <t>(1)(2)</t>
    </r>
  </si>
  <si>
    <r>
      <t xml:space="preserve">HS
code
</t>
    </r>
    <r>
      <rPr>
        <vertAlign val="superscript"/>
        <sz val="8"/>
        <rFont val="Arial"/>
        <family val="2"/>
      </rPr>
      <t>(3)</t>
    </r>
  </si>
  <si>
    <t xml:space="preserve">      cif (cost, including insurance and freight to New Zealand).</t>
  </si>
  <si>
    <t>(5) For the latest month, values for crude oil and some other petroleum products are calculated from estimated prices.</t>
  </si>
  <si>
    <t>(4) For the latest month, values for crude oil and some other petroleum products are calculated from estimated prices.</t>
  </si>
  <si>
    <t>(5) Import values exclude confidential data. (This may affect percentage changes.)</t>
  </si>
  <si>
    <r>
      <t>Imports of Main Commodities</t>
    </r>
    <r>
      <rPr>
        <vertAlign val="superscript"/>
        <sz val="11"/>
        <rFont val="Arial"/>
        <family val="2"/>
      </rPr>
      <t>(1)(2)</t>
    </r>
  </si>
  <si>
    <t>(3) Individual import items with cif values of $100 million or more (such as large aircraft and ships).</t>
  </si>
  <si>
    <r>
      <t>Actual values</t>
    </r>
    <r>
      <rPr>
        <vertAlign val="superscript"/>
        <sz val="11"/>
        <rFont val="Arial"/>
        <family val="2"/>
      </rPr>
      <t>(1)(2)</t>
    </r>
  </si>
  <si>
    <r>
      <t>Large import
  items</t>
    </r>
    <r>
      <rPr>
        <vertAlign val="superscript"/>
        <sz val="8"/>
        <rFont val="Arial"/>
        <family val="2"/>
      </rPr>
      <t xml:space="preserve">(3)
</t>
    </r>
    <r>
      <rPr>
        <sz val="8"/>
        <rFont val="Arial"/>
        <family val="2"/>
      </rPr>
      <t>(cif)</t>
    </r>
  </si>
  <si>
    <t>(7) Excludes passenger motor cars, petrol and avgas, and military equipment.</t>
  </si>
  <si>
    <t xml:space="preserve">(8) Military equipment (including frigates), confidential, miscellaneous and unclassified goods. Military helicopters are in capital transport equipment. </t>
  </si>
  <si>
    <t>(9) Data that is no longer confidential is assigned to specific BEC groups.</t>
  </si>
  <si>
    <t>(10) Totals may not match merchandise trade totals as some commodities (eg monetary gold) are excluded from BEC.</t>
  </si>
  <si>
    <t xml:space="preserve">(11) The change from the same period of the previous year. </t>
  </si>
  <si>
    <r>
      <t>Military
and other
 goods</t>
    </r>
    <r>
      <rPr>
        <vertAlign val="superscript"/>
        <sz val="8"/>
        <rFont val="Arial"/>
        <family val="2"/>
      </rPr>
      <t>(8)(9)</t>
    </r>
  </si>
  <si>
    <r>
      <t>All
merch-
andise
imports</t>
    </r>
    <r>
      <rPr>
        <vertAlign val="superscript"/>
        <sz val="8"/>
        <rFont val="Arial"/>
        <family val="2"/>
      </rPr>
      <t>(10)</t>
    </r>
  </si>
  <si>
    <r>
      <t>Latest annual change</t>
    </r>
    <r>
      <rPr>
        <vertAlign val="superscript"/>
        <sz val="8"/>
        <rFont val="Arial"/>
        <family val="2"/>
      </rPr>
      <t>(11)</t>
    </r>
  </si>
  <si>
    <t xml:space="preserve">(3) This price may fluctuate with changes in sources of supply and types of crude oil being imported. Prices are estimated for the latest month. </t>
  </si>
  <si>
    <r>
      <t>SITC
code</t>
    </r>
    <r>
      <rPr>
        <vertAlign val="superscript"/>
        <sz val="8"/>
        <rFont val="Arial"/>
        <family val="2"/>
      </rPr>
      <t xml:space="preserve">
(4)</t>
    </r>
  </si>
  <si>
    <t xml:space="preserve">      (cost, including insurance and freight to New Zealand) or vfd (value for duty – the value of imports before insurance and freight costs are added).</t>
  </si>
  <si>
    <t>(1) Exports are valued fob (free on board – the value of goods at New Zealand ports before export) and include re-exports. Imports are valued cif</t>
  </si>
  <si>
    <r>
      <t>Trend values – monthly</t>
    </r>
    <r>
      <rPr>
        <vertAlign val="superscript"/>
        <sz val="11"/>
        <rFont val="Arial"/>
        <family val="2"/>
      </rPr>
      <t>(1)(2)(3)(4)</t>
    </r>
  </si>
  <si>
    <r>
      <t>Imports
  (cif)</t>
    </r>
    <r>
      <rPr>
        <vertAlign val="superscript"/>
        <sz val="8"/>
        <rFont val="Arial"/>
        <family val="2"/>
      </rPr>
      <t>(5)</t>
    </r>
  </si>
  <si>
    <r>
      <t>Trade balance
(exports
minus imports)
  (fob-cif)</t>
    </r>
    <r>
      <rPr>
        <vertAlign val="superscript"/>
        <sz val="8"/>
        <rFont val="Arial"/>
        <family val="2"/>
      </rPr>
      <t>(5)</t>
    </r>
  </si>
  <si>
    <r>
      <t>Imports
  (vfd)</t>
    </r>
    <r>
      <rPr>
        <vertAlign val="superscript"/>
        <sz val="8"/>
        <rFont val="Arial"/>
        <family val="2"/>
      </rPr>
      <t>(5)</t>
    </r>
  </si>
  <si>
    <t>(2) Trend values exclude estimated seasonal fluctuations and short-term irregular movements.</t>
  </si>
  <si>
    <t>(3) Trend values, particularly for the latest periods, are subject to revision each month.</t>
  </si>
  <si>
    <t>(5) Excludes individual import items with cif values of $100 million or more (such as large aircraft and ships).</t>
  </si>
  <si>
    <t>(1) Exports are valued fob (free on board – the value of goods at New Zealand ports before export) and include re-exports. Imports are</t>
  </si>
  <si>
    <t xml:space="preserve">      valued cif (cost, including insurance and freight to New Zealand) or vfd (value for duty – the value of imports before insurance and</t>
  </si>
  <si>
    <t xml:space="preserve">      freight costs are added).</t>
  </si>
  <si>
    <t>(1) Exports are valued fob (free on board – the value of goods at New Zealand ports before export) and include re-exports.</t>
  </si>
  <si>
    <t>(4) Imports are valued cif (cost, including insurance and freight to New Zealand).</t>
  </si>
  <si>
    <t>(5) Figures are calculated on unrounded data.</t>
  </si>
  <si>
    <r>
      <t>Price
  (cif)</t>
    </r>
    <r>
      <rPr>
        <vertAlign val="superscript"/>
        <sz val="8"/>
        <rFont val="Arial"/>
        <family val="2"/>
      </rPr>
      <t>(3)(4)</t>
    </r>
    <r>
      <rPr>
        <sz val="8"/>
        <rFont val="Arial"/>
        <family val="2"/>
      </rPr>
      <t xml:space="preserve">
$/tonne</t>
    </r>
  </si>
  <si>
    <r>
      <t>Change from preceding period</t>
    </r>
    <r>
      <rPr>
        <vertAlign val="superscript"/>
        <sz val="8"/>
        <rFont val="Arial"/>
        <family val="2"/>
      </rPr>
      <t>(5)</t>
    </r>
  </si>
  <si>
    <t>(1) Exports are valued fob (free on board – the value of goods at New Zealand ports before export) and include re-exports, while imports are valued</t>
  </si>
  <si>
    <r>
      <t>Total: sections 0–9</t>
    </r>
    <r>
      <rPr>
        <vertAlign val="superscript"/>
        <sz val="8"/>
        <rFont val="Arial"/>
        <family val="2"/>
      </rPr>
      <t>(7)</t>
    </r>
  </si>
  <si>
    <r>
      <t>Total manufactures: sections 5–8</t>
    </r>
    <r>
      <rPr>
        <vertAlign val="superscript"/>
        <sz val="8"/>
        <rFont val="Arial"/>
        <family val="2"/>
      </rPr>
      <t>(8)</t>
    </r>
  </si>
  <si>
    <t>NZCS – New Zealand Customs Service</t>
  </si>
  <si>
    <t>(3) Base: June 1997 (=1000). Calculated by Statistics New Zealand from exchange rates published by the NZCS.</t>
  </si>
  <si>
    <t>… not applicable              - not available</t>
  </si>
  <si>
    <r>
      <t xml:space="preserve">      0401-0406=EXPM.S2U04AF,  0803-0814=EXPM.S2U08AF,  22</t>
    </r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>=EXPM.S2U22BF,  2204=EXPM.S2U22AF,  2709=EXPM.S2U27CF,</t>
    </r>
  </si>
  <si>
    <t xml:space="preserve">      72-73=EXPM.S2O72TO73F,  9809=EXPM.S2U98CF  and  01-98=EXPM.S2TZZF.</t>
  </si>
  <si>
    <t>P provisional (Statistics for the latest three months are provisional.)                  … not applicable                  - not available</t>
  </si>
  <si>
    <t xml:space="preserve">      2709-2715=IMPM.S2U27BC,  50-63=IMPM.S2O50TO63C,  72-73=IMPM.S2O72TO73F,  9809=IMPM.S2U98CC  and  01-98=IMPM.S2TZZC.</t>
  </si>
  <si>
    <r>
      <t xml:space="preserve">      2710-2715=EXPM.S2U27DF,  3501=EXPM.S2U35AF,  3502-3507=EXPM.S2U35BF,  5101=EXPM.S2U51AF,  50-63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>=EXPM.S2O50TO63F,</t>
    </r>
  </si>
  <si>
    <t>(2) Sourced from New Zealand Transport Agency.</t>
  </si>
  <si>
    <t>Livestock, cars and crude oil</t>
  </si>
  <si>
    <r>
      <t xml:space="preserve">  Imports by Broad Economic Category (BEC) Group</t>
    </r>
    <r>
      <rPr>
        <vertAlign val="superscript"/>
        <sz val="11"/>
        <rFont val="Arial"/>
        <family val="2"/>
      </rPr>
      <t>(1)(2)(3)</t>
    </r>
  </si>
  <si>
    <t>(6) For the latest month, values for crude oil and some other petroleum products are calculated from estimated prices.</t>
  </si>
  <si>
    <r>
      <t>Crude
oil</t>
    </r>
    <r>
      <rPr>
        <vertAlign val="superscript"/>
        <sz val="8"/>
        <rFont val="Arial"/>
        <family val="2"/>
      </rPr>
      <t>(6)</t>
    </r>
  </si>
  <si>
    <r>
      <t>Consump-
tion
 goods</t>
    </r>
    <r>
      <rPr>
        <vertAlign val="superscript"/>
        <sz val="8"/>
        <rFont val="Arial"/>
        <family val="2"/>
      </rPr>
      <t>(7)</t>
    </r>
  </si>
  <si>
    <t>(3) Some section values exclude confidential data. (This may affect percentage changes.)</t>
  </si>
  <si>
    <r>
      <t>Other commodities</t>
    </r>
    <r>
      <rPr>
        <vertAlign val="superscript"/>
        <sz val="8"/>
        <rFont val="Arial"/>
        <family val="2"/>
      </rPr>
      <t>(5)</t>
    </r>
  </si>
  <si>
    <t>(3) These codes are used in Infoshare series EXPM.S2T&amp;&amp;F (at position '&amp;&amp;'). Exceptions are:</t>
  </si>
  <si>
    <t>(3) These codes are used in Infoshare series EXPM.SCT&amp;&amp;F (at position '&amp;&amp;').</t>
  </si>
  <si>
    <t>(3) These codes are used in Infoshare series IMPM.SCT&amp;&amp;C (at position '&amp;&amp;').</t>
  </si>
  <si>
    <t>(3) These codes are used in Infoshare series IMPM.S2T&amp;&amp;C (at position '&amp;&amp;'). Exceptions are:</t>
  </si>
  <si>
    <t>(4) These codes are used in Infoshare series EXPM.SITC1&amp; and IMPM.SITC1&amp; (at position '&amp;') for exports and imports data. No series for balance data.</t>
  </si>
  <si>
    <r>
      <t>Petrol and avgas</t>
    </r>
    <r>
      <rPr>
        <vertAlign val="superscript"/>
        <sz val="8"/>
        <rFont val="Arial"/>
        <family val="2"/>
      </rPr>
      <t>(6)</t>
    </r>
  </si>
  <si>
    <t>Infoshare series</t>
  </si>
  <si>
    <t>Infoshare series BECM.</t>
  </si>
  <si>
    <t xml:space="preserve">October 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</si>
  <si>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</si>
  <si>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</si>
  <si>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</si>
  <si>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</si>
  <si>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</si>
  <si>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</si>
  <si>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</si>
  <si>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</si>
  <si>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</si>
  <si>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</si>
  <si>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 xml:space="preserve">2009 </t>
  </si>
  <si>
    <t xml:space="preserve">January </t>
  </si>
  <si>
    <t xml:space="preserve">April </t>
  </si>
  <si>
    <t xml:space="preserve">July </t>
  </si>
  <si>
    <t xml:space="preserve">Oct </t>
  </si>
  <si>
    <t xml:space="preserve">Nov </t>
  </si>
  <si>
    <t xml:space="preserve">Dec 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</si>
  <si>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</si>
  <si>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</si>
  <si>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</si>
  <si>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</si>
  <si>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</si>
  <si>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</si>
  <si>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</si>
  <si>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Aug </t>
  </si>
  <si>
    <t xml:space="preserve">Sep </t>
  </si>
  <si>
    <t xml:space="preserve">2009 P </t>
  </si>
  <si>
    <t xml:space="preserve">AU </t>
  </si>
  <si>
    <t xml:space="preserve">Australia </t>
  </si>
  <si>
    <t xml:space="preserve">US </t>
  </si>
  <si>
    <t xml:space="preserve">United States of America </t>
  </si>
  <si>
    <t xml:space="preserve">CN </t>
  </si>
  <si>
    <t xml:space="preserve">People's Republic of China </t>
  </si>
  <si>
    <t xml:space="preserve">JP </t>
  </si>
  <si>
    <t xml:space="preserve">Japan </t>
  </si>
  <si>
    <t xml:space="preserve">GB </t>
  </si>
  <si>
    <t xml:space="preserve">United Kingdom </t>
  </si>
  <si>
    <t xml:space="preserve">KR </t>
  </si>
  <si>
    <t xml:space="preserve">Republic of Korea </t>
  </si>
  <si>
    <t xml:space="preserve">ID </t>
  </si>
  <si>
    <t xml:space="preserve">Indonesia </t>
  </si>
  <si>
    <t xml:space="preserve">SG </t>
  </si>
  <si>
    <t xml:space="preserve">Singapore </t>
  </si>
  <si>
    <t xml:space="preserve">Hong Kong (SAR) </t>
  </si>
  <si>
    <t xml:space="preserve">DE </t>
  </si>
  <si>
    <t xml:space="preserve">Germany </t>
  </si>
  <si>
    <t xml:space="preserve">MY </t>
  </si>
  <si>
    <t xml:space="preserve">Malaysia </t>
  </si>
  <si>
    <t xml:space="preserve">TW </t>
  </si>
  <si>
    <t xml:space="preserve">Taiwan </t>
  </si>
  <si>
    <t xml:space="preserve">IN </t>
  </si>
  <si>
    <t xml:space="preserve">India </t>
  </si>
  <si>
    <t xml:space="preserve">PH </t>
  </si>
  <si>
    <t xml:space="preserve">Philippines </t>
  </si>
  <si>
    <t xml:space="preserve">CA </t>
  </si>
  <si>
    <t xml:space="preserve">Canada </t>
  </si>
  <si>
    <t xml:space="preserve">BE </t>
  </si>
  <si>
    <t xml:space="preserve">Belgium </t>
  </si>
  <si>
    <t xml:space="preserve">FR </t>
  </si>
  <si>
    <t xml:space="preserve">France </t>
  </si>
  <si>
    <t xml:space="preserve">SA </t>
  </si>
  <si>
    <t xml:space="preserve">Saudi Arabia </t>
  </si>
  <si>
    <t xml:space="preserve">TH </t>
  </si>
  <si>
    <t xml:space="preserve">Thailand </t>
  </si>
  <si>
    <t xml:space="preserve">NL </t>
  </si>
  <si>
    <t xml:space="preserve">Netherlands </t>
  </si>
  <si>
    <t xml:space="preserve">QA </t>
  </si>
  <si>
    <t xml:space="preserve">Qatar </t>
  </si>
  <si>
    <t xml:space="preserve">IT </t>
  </si>
  <si>
    <t xml:space="preserve">Italy </t>
  </si>
  <si>
    <t xml:space="preserve">BN </t>
  </si>
  <si>
    <t xml:space="preserve">Brunei Darussalam </t>
  </si>
  <si>
    <t xml:space="preserve">DK </t>
  </si>
  <si>
    <t xml:space="preserve">Denmark </t>
  </si>
  <si>
    <t xml:space="preserve">CH </t>
  </si>
  <si>
    <t xml:space="preserve">Switzerland </t>
  </si>
  <si>
    <t xml:space="preserve">AE </t>
  </si>
  <si>
    <t xml:space="preserve">United Arab Emirates </t>
  </si>
  <si>
    <t xml:space="preserve">RU </t>
  </si>
  <si>
    <t xml:space="preserve">Russia </t>
  </si>
  <si>
    <t xml:space="preserve">0401-0406 </t>
  </si>
  <si>
    <t xml:space="preserve">Milk powder, butter and cheese </t>
  </si>
  <si>
    <t xml:space="preserve">Meat and edible offal </t>
  </si>
  <si>
    <t xml:space="preserve">Logs, wood and wood articles </t>
  </si>
  <si>
    <t xml:space="preserve">Mechanical machinery and equipment </t>
  </si>
  <si>
    <t xml:space="preserve">0803-0814 </t>
  </si>
  <si>
    <t xml:space="preserve">Fruit </t>
  </si>
  <si>
    <t xml:space="preserve">Crude oil </t>
  </si>
  <si>
    <t xml:space="preserve">Fish, crustaceans and molluscs </t>
  </si>
  <si>
    <t xml:space="preserve">Wine </t>
  </si>
  <si>
    <t xml:space="preserve">Electrical machinery and equipment </t>
  </si>
  <si>
    <t xml:space="preserve">Casein and caseinates </t>
  </si>
  <si>
    <t xml:space="preserve">Preparations of cereals, flour and starch </t>
  </si>
  <si>
    <t xml:space="preserve">Aluminium and aluminium articles </t>
  </si>
  <si>
    <t xml:space="preserve">72-73 </t>
  </si>
  <si>
    <t xml:space="preserve">Precious metals, jewellery and coins </t>
  </si>
  <si>
    <t xml:space="preserve">Optical, medical and measuring equipment </t>
  </si>
  <si>
    <t xml:space="preserve">Miscellaneous edible preparations </t>
  </si>
  <si>
    <t xml:space="preserve">Wood pulp and waste paper </t>
  </si>
  <si>
    <t xml:space="preserve">Wool </t>
  </si>
  <si>
    <t xml:space="preserve">Aircraft and parts </t>
  </si>
  <si>
    <t xml:space="preserve">Plastic and plastic articles </t>
  </si>
  <si>
    <t xml:space="preserve">Other animal originated products </t>
  </si>
  <si>
    <t xml:space="preserve">Food residues, wastes and fodder </t>
  </si>
  <si>
    <t xml:space="preserve">Vehicles, parts and accessories </t>
  </si>
  <si>
    <t xml:space="preserve">Pharmaceutical products </t>
  </si>
  <si>
    <t xml:space="preserve">3502-3507 </t>
  </si>
  <si>
    <t xml:space="preserve">Albumins, gelatin, glues and enzymes </t>
  </si>
  <si>
    <t xml:space="preserve">Preparations of vegetables, fruit and nuts </t>
  </si>
  <si>
    <t xml:space="preserve">Meat and fish preparations </t>
  </si>
  <si>
    <t xml:space="preserve">Ships, boats and floating structures </t>
  </si>
  <si>
    <t xml:space="preserve">2710-2715 </t>
  </si>
  <si>
    <t xml:space="preserve">Petroleum and products other than crude oil </t>
  </si>
  <si>
    <t xml:space="preserve">Furniture, furnishings and light fittings </t>
  </si>
  <si>
    <t xml:space="preserve">Live animals </t>
  </si>
  <si>
    <t xml:space="preserve">Sugars and sugar confectionery </t>
  </si>
  <si>
    <t xml:space="preserve">2709-2715 </t>
  </si>
  <si>
    <t xml:space="preserve">50-63 </t>
  </si>
  <si>
    <t xml:space="preserve">Textiles and textile articles </t>
  </si>
  <si>
    <t xml:space="preserve">Paper and paperboard and articles </t>
  </si>
  <si>
    <t xml:space="preserve">Fertilizers </t>
  </si>
  <si>
    <t xml:space="preserve">Rubber and rubber articles </t>
  </si>
  <si>
    <t xml:space="preserve">Other chemical products </t>
  </si>
  <si>
    <t xml:space="preserve">Toys, games and sports requisites </t>
  </si>
  <si>
    <t xml:space="preserve">Essential oils, perfumes and toiletries </t>
  </si>
  <si>
    <t xml:space="preserve">Books, newspapers and printed matter </t>
  </si>
  <si>
    <t xml:space="preserve">Beverages, spirits and vinegar </t>
  </si>
  <si>
    <t xml:space="preserve">Salt, earths, stone, lime and cement </t>
  </si>
  <si>
    <t xml:space="preserve">Fruit and nuts </t>
  </si>
  <si>
    <t xml:space="preserve">Glass and glassware </t>
  </si>
  <si>
    <t xml:space="preserve">Footwear </t>
  </si>
  <si>
    <t xml:space="preserve">Tanning extracts, dyes, paints and putty </t>
  </si>
  <si>
    <t xml:space="preserve">Animal and vegetable fats and oils </t>
  </si>
  <si>
    <t xml:space="preserve">Cereals </t>
  </si>
  <si>
    <t xml:space="preserve">Cocoa and cocoa preparations </t>
  </si>
  <si>
    <t xml:space="preserve">E </t>
  </si>
  <si>
    <r>
      <t>Iron and steel and articles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</si>
  <si>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50-63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</si>
  <si>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Textiles and textile articles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</si>
  <si>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Paper and paperboard and articles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</si>
  <si>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Vegetables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</si>
  <si>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Raw hides, skins and leather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</si>
  <si>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22</t>
    </r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 xml:space="preserve"> </t>
    </r>
  </si>
  <si>
    <r>
      <t>Beverages, spirits and vinegar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</si>
  <si>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Animal or vegetable fats and oils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</si>
  <si>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Seeds, raw peanuts and soya flour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</si>
  <si>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Other chemical products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</si>
  <si>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Petroleum and products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</si>
  <si>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Electrical machinery and equipment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</si>
  <si>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Iron and steel and articles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</si>
  <si>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Inorganic chemicals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</si>
  <si>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Organic chemicals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</si>
  <si>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Aluminium and aluminium articles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</si>
  <si>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Sugars and sugar confectionery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</si>
  <si>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Soap and organic surface-active agents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</si>
</sst>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\ #,##0.0_M_M;\ \-#,##0.0_M_M;\ &quot;-&quot;_M_M;_(@_M_M"/>
    <numFmt numFmtId="166" formatCode="\ #,##0.0_M;\ \-#,##0.0_M;\ &quot;-&quot;_M;_(@_M"/>
    <numFmt numFmtId="167" formatCode="\+#,##0.0;\-#,##0.0"/>
    <numFmt numFmtId="168" formatCode="\ #,##0.0;\ \-#,##0.0;\ &quot;-&quot;;_(@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00"/>
    <numFmt numFmtId="178" formatCode="0.0"/>
    <numFmt numFmtId="179" formatCode="mmmm\ yyyy"/>
    <numFmt numFmtId="180" formatCode="#,##0.0,,"/>
    <numFmt numFmtId="181" formatCode="mmm\ yyyy"/>
    <numFmt numFmtId="182" formatCode="#,##0.0_);[Red]\(#,##0.0\)"/>
    <numFmt numFmtId="183" formatCode="#,##0,"/>
    <numFmt numFmtId="184" formatCode="#,##0.0,"/>
    <numFmt numFmtId="185" formatCode="yyyy"/>
    <numFmt numFmtId="186" formatCode="#,##0.0_ ;[Red]\-#,##0.0\ "/>
    <numFmt numFmtId="187" formatCode="#,##0_ ;[Red]\-#,##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,,"/>
    <numFmt numFmtId="194" formatCode="0.0%"/>
    <numFmt numFmtId="195" formatCode="0.000,,"/>
    <numFmt numFmtId="196" formatCode="#,,"/>
    <numFmt numFmtId="197" formatCode="0.00000000"/>
    <numFmt numFmtId="198" formatCode="0.00,,"/>
    <numFmt numFmtId="199" formatCode="0.0,,"/>
    <numFmt numFmtId="200" formatCode="00"/>
    <numFmt numFmtId="201" formatCode="#,##0.00,,"/>
    <numFmt numFmtId="202" formatCode="#,##0.000,,"/>
    <numFmt numFmtId="203" formatCode="mmmm\-yy"/>
    <numFmt numFmtId="204" formatCode="#,##0,,_M;\ \-#,##0_M;\ &quot;-&quot;_M;_(@_M"/>
    <numFmt numFmtId="205" formatCode="\ #,,_M;\ \-#,##0.0_M;\ &quot;-&quot;_M;_(@_M"/>
    <numFmt numFmtId="206" formatCode="\+#,##0;\-#,##0"/>
    <numFmt numFmtId="207" formatCode="0;\(0\)"/>
    <numFmt numFmtId="208" formatCode="\ #,##0_M;\ \-#,##0_M;\ &quot;-&quot;_M;_(@_M"/>
    <numFmt numFmtId="209" formatCode="\ \ @"/>
    <numFmt numFmtId="210" formatCode="\ #,##0.0_M;\ \-#,##0.0_M;\ &quot;0.0&quot;_M;_(@_M"/>
    <numFmt numFmtId="211" formatCode="#,##0.0000"/>
    <numFmt numFmtId="212" formatCode="\ #,##0.0\ \ \ \ _M;\ \-#,##0.0\ \ \ \ _M;\ &quot;-&quot;\ \ \ \ _M;_(@_M"/>
    <numFmt numFmtId="213" formatCode="\ #,##0.0\ \ \ \ _M;\ \-#,##0.0\ \ \ \ _M;\ &quot;0.0&quot;\ \ \ \ _M;_(@_M"/>
    <numFmt numFmtId="214" formatCode="\ ###0.0_M;\ \-###0.0_M;\ &quot;-&quot;_M;_(@_M"/>
    <numFmt numFmtId="215" formatCode="\ #,##0_M;\ \-#,##0_M;\ &quot;0&quot;_M;_(@_M"/>
    <numFmt numFmtId="216" formatCode="\ ###0.0_M;\ \-###0.0_M;\ &quot;0&quot;_M;_(@_M"/>
    <numFmt numFmtId="217" formatCode="\ ###0.0_M;\ \-###0.0_M;\ &quot;0&quot;_M;&quot;...&quot;\ _M"/>
    <numFmt numFmtId="218" formatCode="\ #,##0.0\ \ _M;\ \-#,##0.0\ \ _M;\ &quot;0.0&quot;\ \ _M;_(@_M"/>
    <numFmt numFmtId="219" formatCode="\ #,##0.0\ _M;\ \-#,##0.0\ _M;\ &quot;0.0&quot;\ _M;_(@_M"/>
    <numFmt numFmtId="220" formatCode="\ ###0.0\ _M;\ \-###0.0\ _M;\ &quot;0&quot;\ _M;&quot;...&quot;\ \ _M"/>
    <numFmt numFmtId="221" formatCode="#,##0;\(#,##0\)"/>
    <numFmt numFmtId="222" formatCode="\ #,##0;\ \-#,##0;\ &quot;0&quot;\ ;&quot;..&quot;\ "/>
    <numFmt numFmtId="223" formatCode="00;"/>
    <numFmt numFmtId="224" formatCode="\ #,##0.0;\ \-#,##0.0;\ &quot;0&quot;\ ;&quot;..&quot;\ 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6"/>
      <name val="Arial"/>
      <family val="2"/>
    </font>
    <font>
      <i/>
      <sz val="7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10"/>
      <color indexed="8"/>
      <name val="Arial Mäori"/>
      <family val="2"/>
    </font>
    <font>
      <sz val="10"/>
      <color indexed="9"/>
      <name val="Arial Mäori"/>
      <family val="2"/>
    </font>
    <font>
      <sz val="10"/>
      <color indexed="20"/>
      <name val="Arial Mäori"/>
      <family val="2"/>
    </font>
    <font>
      <b/>
      <sz val="10"/>
      <color indexed="10"/>
      <name val="Arial Mäori"/>
      <family val="2"/>
    </font>
    <font>
      <b/>
      <sz val="10"/>
      <color indexed="9"/>
      <name val="Arial Mäori"/>
      <family val="2"/>
    </font>
    <font>
      <i/>
      <sz val="10"/>
      <color indexed="23"/>
      <name val="Arial Mäori"/>
      <family val="2"/>
    </font>
    <font>
      <sz val="10"/>
      <color indexed="17"/>
      <name val="Arial Mäori"/>
      <family val="2"/>
    </font>
    <font>
      <b/>
      <sz val="15"/>
      <color indexed="62"/>
      <name val="Arial Mäori"/>
      <family val="2"/>
    </font>
    <font>
      <b/>
      <sz val="13"/>
      <color indexed="62"/>
      <name val="Arial Mäori"/>
      <family val="2"/>
    </font>
    <font>
      <b/>
      <sz val="11"/>
      <color indexed="62"/>
      <name val="Arial Mäori"/>
      <family val="2"/>
    </font>
    <font>
      <sz val="10"/>
      <color indexed="62"/>
      <name val="Arial Mäori"/>
      <family val="2"/>
    </font>
    <font>
      <sz val="10"/>
      <color indexed="10"/>
      <name val="Arial Mäori"/>
      <family val="2"/>
    </font>
    <font>
      <sz val="10"/>
      <color indexed="19"/>
      <name val="Arial Mäori"/>
      <family val="2"/>
    </font>
    <font>
      <b/>
      <sz val="10"/>
      <color indexed="63"/>
      <name val="Arial Mäori"/>
      <family val="2"/>
    </font>
    <font>
      <b/>
      <sz val="18"/>
      <color indexed="62"/>
      <name val="Cambria"/>
      <family val="2"/>
    </font>
    <font>
      <b/>
      <sz val="10"/>
      <color indexed="8"/>
      <name val="Arial Mäori"/>
      <family val="2"/>
    </font>
    <font>
      <sz val="10"/>
      <color theme="1"/>
      <name val="Arial Mäori"/>
      <family val="2"/>
    </font>
    <font>
      <sz val="10"/>
      <color theme="0"/>
      <name val="Arial Mäori"/>
      <family val="2"/>
    </font>
    <font>
      <sz val="10"/>
      <color rgb="FF9C0006"/>
      <name val="Arial Mäori"/>
      <family val="2"/>
    </font>
    <font>
      <b/>
      <sz val="10"/>
      <color rgb="FFFA7D00"/>
      <name val="Arial Mäori"/>
      <family val="2"/>
    </font>
    <font>
      <b/>
      <sz val="10"/>
      <color theme="0"/>
      <name val="Arial Mäori"/>
      <family val="2"/>
    </font>
    <font>
      <i/>
      <sz val="10"/>
      <color rgb="FF7F7F7F"/>
      <name val="Arial Mäori"/>
      <family val="2"/>
    </font>
    <font>
      <sz val="10"/>
      <color rgb="FF006100"/>
      <name val="Arial Mäori"/>
      <family val="2"/>
    </font>
    <font>
      <b/>
      <sz val="15"/>
      <color theme="3"/>
      <name val="Arial Mäori"/>
      <family val="2"/>
    </font>
    <font>
      <b/>
      <sz val="13"/>
      <color theme="3"/>
      <name val="Arial Mäori"/>
      <family val="2"/>
    </font>
    <font>
      <b/>
      <sz val="11"/>
      <color theme="3"/>
      <name val="Arial Mäori"/>
      <family val="2"/>
    </font>
    <font>
      <sz val="10"/>
      <color rgb="FF3F3F76"/>
      <name val="Arial Mäori"/>
      <family val="2"/>
    </font>
    <font>
      <sz val="10"/>
      <color rgb="FFFA7D00"/>
      <name val="Arial Mäori"/>
      <family val="2"/>
    </font>
    <font>
      <sz val="10"/>
      <color rgb="FF9C6500"/>
      <name val="Arial Mäori"/>
      <family val="2"/>
    </font>
    <font>
      <b/>
      <sz val="10"/>
      <color rgb="FF3F3F3F"/>
      <name val="Arial Mäori"/>
      <family val="2"/>
    </font>
    <font>
      <b/>
      <sz val="18"/>
      <color theme="3"/>
      <name val="Cambria"/>
      <family val="2"/>
    </font>
    <font>
      <b/>
      <sz val="10"/>
      <color theme="1"/>
      <name val="Arial Mäori"/>
      <family val="2"/>
    </font>
    <font>
      <sz val="10"/>
      <color rgb="FFFF0000"/>
      <name val="Arial Mäo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6" fillId="0" borderId="0" xfId="61" applyFont="1">
      <alignment/>
      <protection/>
    </xf>
    <xf numFmtId="0" fontId="6" fillId="0" borderId="0" xfId="61" applyFont="1" applyAlignment="1">
      <alignment horizontal="centerContinuous"/>
      <protection/>
    </xf>
    <xf numFmtId="164" fontId="6" fillId="0" borderId="0" xfId="61" applyNumberFormat="1" applyFont="1">
      <alignment/>
      <protection/>
    </xf>
    <xf numFmtId="0" fontId="6" fillId="0" borderId="0" xfId="63" applyFont="1">
      <alignment/>
      <protection/>
    </xf>
    <xf numFmtId="164" fontId="6" fillId="0" borderId="0" xfId="62" applyNumberFormat="1" applyFont="1">
      <alignment/>
      <protection/>
    </xf>
    <xf numFmtId="0" fontId="0" fillId="0" borderId="0" xfId="61" applyFont="1">
      <alignment/>
      <protection/>
    </xf>
    <xf numFmtId="0" fontId="7" fillId="0" borderId="0" xfId="61" applyFont="1">
      <alignment/>
      <protection/>
    </xf>
    <xf numFmtId="0" fontId="7" fillId="0" borderId="10" xfId="61" applyFont="1" applyBorder="1" applyAlignment="1">
      <alignment horizontal="centerContinuous"/>
      <protection/>
    </xf>
    <xf numFmtId="0" fontId="6" fillId="0" borderId="10" xfId="61" applyFont="1" applyBorder="1" applyAlignment="1">
      <alignment horizontal="centerContinuous"/>
      <protection/>
    </xf>
    <xf numFmtId="0" fontId="6" fillId="0" borderId="11" xfId="61" applyFont="1" applyBorder="1" applyAlignment="1">
      <alignment horizontal="centerContinuous"/>
      <protection/>
    </xf>
    <xf numFmtId="0" fontId="6" fillId="0" borderId="11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Continuous"/>
      <protection/>
    </xf>
    <xf numFmtId="0" fontId="6" fillId="0" borderId="12" xfId="61" applyFont="1" applyBorder="1" applyAlignment="1">
      <alignment horizontal="center"/>
      <protection/>
    </xf>
    <xf numFmtId="0" fontId="6" fillId="0" borderId="0" xfId="61" applyFont="1" applyAlignment="1">
      <alignment horizontal="left"/>
      <protection/>
    </xf>
    <xf numFmtId="0" fontId="6" fillId="0" borderId="0" xfId="63" applyFont="1" applyAlignment="1">
      <alignment/>
      <protection/>
    </xf>
    <xf numFmtId="0" fontId="6" fillId="0" borderId="0" xfId="64" applyFont="1" applyAlignment="1">
      <alignment/>
      <protection/>
    </xf>
    <xf numFmtId="166" fontId="6" fillId="0" borderId="0" xfId="61" applyNumberFormat="1" applyFont="1">
      <alignment/>
      <protection/>
    </xf>
    <xf numFmtId="0" fontId="6" fillId="0" borderId="0" xfId="60" applyFont="1">
      <alignment/>
      <protection/>
    </xf>
    <xf numFmtId="0" fontId="6" fillId="0" borderId="0" xfId="60" applyFont="1" applyAlignment="1">
      <alignment horizontal="centerContinuous"/>
      <protection/>
    </xf>
    <xf numFmtId="0" fontId="6" fillId="0" borderId="0" xfId="60" applyFont="1" applyAlignment="1">
      <alignment/>
      <protection/>
    </xf>
    <xf numFmtId="164" fontId="6" fillId="0" borderId="0" xfId="60" applyNumberFormat="1" applyFont="1">
      <alignment/>
      <protection/>
    </xf>
    <xf numFmtId="167" fontId="6" fillId="0" borderId="0" xfId="60" applyNumberFormat="1" applyFont="1">
      <alignment/>
      <protection/>
    </xf>
    <xf numFmtId="0" fontId="6" fillId="0" borderId="0" xfId="59" applyFont="1">
      <alignment/>
      <protection/>
    </xf>
    <xf numFmtId="164" fontId="6" fillId="0" borderId="0" xfId="59" applyNumberFormat="1" applyFont="1">
      <alignment/>
      <protection/>
    </xf>
    <xf numFmtId="167" fontId="6" fillId="0" borderId="0" xfId="59" applyNumberFormat="1" applyFont="1">
      <alignment/>
      <protection/>
    </xf>
    <xf numFmtId="0" fontId="0" fillId="0" borderId="0" xfId="60" applyFont="1">
      <alignment/>
      <protection/>
    </xf>
    <xf numFmtId="0" fontId="0" fillId="0" borderId="0" xfId="59" applyFont="1">
      <alignment/>
      <protection/>
    </xf>
    <xf numFmtId="0" fontId="7" fillId="0" borderId="0" xfId="59" applyFont="1">
      <alignment/>
      <protection/>
    </xf>
    <xf numFmtId="0" fontId="7" fillId="0" borderId="10" xfId="59" applyFont="1" applyBorder="1" applyAlignment="1">
      <alignment horizontal="centerContinuous"/>
      <protection/>
    </xf>
    <xf numFmtId="0" fontId="6" fillId="0" borderId="10" xfId="59" applyFont="1" applyBorder="1" applyAlignment="1">
      <alignment horizontal="centerContinuous"/>
      <protection/>
    </xf>
    <xf numFmtId="0" fontId="6" fillId="0" borderId="12" xfId="59" applyFont="1" applyBorder="1" applyAlignment="1">
      <alignment horizontal="centerContinuous"/>
      <protection/>
    </xf>
    <xf numFmtId="0" fontId="9" fillId="0" borderId="12" xfId="59" applyFont="1" applyBorder="1" applyAlignment="1">
      <alignment horizontal="centerContinuous"/>
      <protection/>
    </xf>
    <xf numFmtId="0" fontId="6" fillId="0" borderId="0" xfId="59" applyFont="1" applyAlignment="1">
      <alignment horizontal="right"/>
      <protection/>
    </xf>
    <xf numFmtId="0" fontId="6" fillId="0" borderId="0" xfId="59" applyFont="1" applyAlignment="1">
      <alignment/>
      <protection/>
    </xf>
    <xf numFmtId="0" fontId="9" fillId="0" borderId="0" xfId="59" applyFont="1" applyBorder="1">
      <alignment/>
      <protection/>
    </xf>
    <xf numFmtId="0" fontId="9" fillId="0" borderId="0" xfId="59" applyFont="1" applyBorder="1" applyAlignment="1">
      <alignment horizontal="centerContinuous"/>
      <protection/>
    </xf>
    <xf numFmtId="0" fontId="6" fillId="0" borderId="10" xfId="60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10" xfId="57" applyFont="1" applyBorder="1" applyAlignment="1">
      <alignment horizontal="centerContinuous"/>
      <protection/>
    </xf>
    <xf numFmtId="0" fontId="6" fillId="0" borderId="0" xfId="0" applyFont="1" applyAlignment="1">
      <alignment/>
    </xf>
    <xf numFmtId="0" fontId="6" fillId="0" borderId="13" xfId="60" applyFont="1" applyBorder="1" applyAlignment="1">
      <alignment horizontal="centerContinuous"/>
      <protection/>
    </xf>
    <xf numFmtId="0" fontId="6" fillId="0" borderId="14" xfId="60" applyFont="1" applyBorder="1" applyAlignment="1">
      <alignment horizontal="centerContinuous"/>
      <protection/>
    </xf>
    <xf numFmtId="194" fontId="9" fillId="0" borderId="0" xfId="57" applyNumberFormat="1" applyFont="1" applyAlignment="1">
      <alignment horizontal="right"/>
      <protection/>
    </xf>
    <xf numFmtId="6" fontId="0" fillId="0" borderId="0" xfId="0" applyNumberFormat="1" applyAlignment="1">
      <alignment/>
    </xf>
    <xf numFmtId="0" fontId="0" fillId="0" borderId="0" xfId="57" applyFont="1">
      <alignment/>
      <protection/>
    </xf>
    <xf numFmtId="0" fontId="0" fillId="0" borderId="0" xfId="66" applyFont="1">
      <alignment/>
      <protection/>
    </xf>
    <xf numFmtId="0" fontId="6" fillId="0" borderId="10" xfId="57" applyFont="1" applyBorder="1">
      <alignment/>
      <protection/>
    </xf>
    <xf numFmtId="0" fontId="6" fillId="0" borderId="10" xfId="57" applyFont="1" applyBorder="1" applyAlignment="1" quotePrefix="1">
      <alignment horizontal="centerContinuous"/>
      <protection/>
    </xf>
    <xf numFmtId="0" fontId="6" fillId="0" borderId="10" xfId="66" applyFont="1" applyBorder="1">
      <alignment/>
      <protection/>
    </xf>
    <xf numFmtId="0" fontId="6" fillId="0" borderId="0" xfId="66" applyFont="1">
      <alignment/>
      <protection/>
    </xf>
    <xf numFmtId="0" fontId="6" fillId="0" borderId="0" xfId="57" applyFont="1">
      <alignment/>
      <protection/>
    </xf>
    <xf numFmtId="0" fontId="6" fillId="0" borderId="12" xfId="57" applyFont="1" applyBorder="1" applyAlignment="1">
      <alignment horizontal="centerContinuous"/>
      <protection/>
    </xf>
    <xf numFmtId="0" fontId="6" fillId="0" borderId="10" xfId="66" applyFont="1" applyBorder="1" applyAlignment="1">
      <alignment horizontal="centerContinuous"/>
      <protection/>
    </xf>
    <xf numFmtId="0" fontId="9" fillId="0" borderId="0" xfId="57" applyFont="1">
      <alignment/>
      <protection/>
    </xf>
    <xf numFmtId="0" fontId="6" fillId="0" borderId="0" xfId="57" applyFont="1" applyAlignment="1">
      <alignment horizontal="right"/>
      <protection/>
    </xf>
    <xf numFmtId="193" fontId="6" fillId="0" borderId="0" xfId="57" applyNumberFormat="1" applyFont="1" applyAlignment="1">
      <alignment horizontal="right"/>
      <protection/>
    </xf>
    <xf numFmtId="164" fontId="6" fillId="0" borderId="0" xfId="57" applyNumberFormat="1" applyFont="1" applyAlignment="1">
      <alignment horizontal="right"/>
      <protection/>
    </xf>
    <xf numFmtId="164" fontId="6" fillId="0" borderId="0" xfId="57" applyNumberFormat="1" applyFont="1" applyAlignment="1">
      <alignment horizontal="left"/>
      <protection/>
    </xf>
    <xf numFmtId="194" fontId="6" fillId="0" borderId="0" xfId="57" applyNumberFormat="1" applyFont="1" applyAlignment="1">
      <alignment horizontal="right"/>
      <protection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80" fontId="6" fillId="0" borderId="0" xfId="66" applyNumberFormat="1" applyFont="1">
      <alignment/>
      <protection/>
    </xf>
    <xf numFmtId="3" fontId="6" fillId="0" borderId="0" xfId="57" applyNumberFormat="1" applyFont="1" applyAlignment="1">
      <alignment horizontal="left"/>
      <protection/>
    </xf>
    <xf numFmtId="164" fontId="6" fillId="0" borderId="0" xfId="57" applyNumberFormat="1" applyFont="1" applyAlignment="1">
      <alignment horizontal="right"/>
      <protection/>
    </xf>
    <xf numFmtId="193" fontId="6" fillId="0" borderId="0" xfId="57" applyNumberFormat="1" applyFont="1">
      <alignment/>
      <protection/>
    </xf>
    <xf numFmtId="0" fontId="6" fillId="0" borderId="0" xfId="58" applyFont="1" applyAlignment="1">
      <alignment horizontal="left"/>
      <protection/>
    </xf>
    <xf numFmtId="164" fontId="8" fillId="0" borderId="10" xfId="62" applyNumberFormat="1" applyFont="1" applyBorder="1" applyAlignment="1">
      <alignment vertical="center"/>
      <protection/>
    </xf>
    <xf numFmtId="1" fontId="0" fillId="0" borderId="0" xfId="61" applyNumberFormat="1" applyFont="1">
      <alignment/>
      <protection/>
    </xf>
    <xf numFmtId="1" fontId="7" fillId="0" borderId="10" xfId="61" applyNumberFormat="1" applyFont="1" applyBorder="1" applyAlignment="1">
      <alignment horizontal="centerContinuous"/>
      <protection/>
    </xf>
    <xf numFmtId="1" fontId="6" fillId="0" borderId="0" xfId="61" applyNumberFormat="1" applyFont="1">
      <alignment/>
      <protection/>
    </xf>
    <xf numFmtId="1" fontId="6" fillId="0" borderId="0" xfId="62" applyNumberFormat="1" applyFont="1">
      <alignment/>
      <protection/>
    </xf>
    <xf numFmtId="1" fontId="6" fillId="0" borderId="0" xfId="61" applyNumberFormat="1" applyFont="1" applyAlignment="1">
      <alignment horizontal="left"/>
      <protection/>
    </xf>
    <xf numFmtId="164" fontId="6" fillId="0" borderId="0" xfId="59" applyNumberFormat="1" applyFont="1">
      <alignment/>
      <protection/>
    </xf>
    <xf numFmtId="0" fontId="6" fillId="0" borderId="0" xfId="59" applyFont="1">
      <alignment/>
      <protection/>
    </xf>
    <xf numFmtId="167" fontId="6" fillId="0" borderId="0" xfId="59" applyNumberFormat="1" applyFont="1">
      <alignment/>
      <protection/>
    </xf>
    <xf numFmtId="3" fontId="6" fillId="0" borderId="0" xfId="59" applyNumberFormat="1" applyFont="1">
      <alignment/>
      <protection/>
    </xf>
    <xf numFmtId="3" fontId="6" fillId="0" borderId="0" xfId="59" applyNumberFormat="1" applyFont="1" applyAlignment="1" quotePrefix="1">
      <alignment horizontal="right"/>
      <protection/>
    </xf>
    <xf numFmtId="1" fontId="6" fillId="0" borderId="0" xfId="59" applyNumberFormat="1" applyFont="1" applyAlignment="1" quotePrefix="1">
      <alignment horizontal="right"/>
      <protection/>
    </xf>
    <xf numFmtId="3" fontId="6" fillId="0" borderId="10" xfId="59" applyNumberFormat="1" applyFont="1" applyBorder="1">
      <alignment/>
      <protection/>
    </xf>
    <xf numFmtId="0" fontId="6" fillId="0" borderId="10" xfId="59" applyFont="1" applyBorder="1">
      <alignment/>
      <protection/>
    </xf>
    <xf numFmtId="3" fontId="6" fillId="0" borderId="10" xfId="59" applyNumberFormat="1" applyFont="1" applyBorder="1" applyAlignment="1" quotePrefix="1">
      <alignment horizontal="right"/>
      <protection/>
    </xf>
    <xf numFmtId="1" fontId="6" fillId="0" borderId="10" xfId="59" applyNumberFormat="1" applyFont="1" applyBorder="1" applyAlignment="1" quotePrefix="1">
      <alignment horizontal="right"/>
      <protection/>
    </xf>
    <xf numFmtId="164" fontId="6" fillId="0" borderId="0" xfId="60" applyNumberFormat="1" applyFont="1">
      <alignment/>
      <protection/>
    </xf>
    <xf numFmtId="164" fontId="6" fillId="0" borderId="10" xfId="60" applyNumberFormat="1" applyFont="1" applyBorder="1">
      <alignment/>
      <protection/>
    </xf>
    <xf numFmtId="194" fontId="6" fillId="0" borderId="0" xfId="57" applyNumberFormat="1" applyFont="1" applyAlignment="1">
      <alignment horizontal="left"/>
      <protection/>
    </xf>
    <xf numFmtId="0" fontId="6" fillId="0" borderId="0" xfId="66" applyFont="1" applyAlignment="1">
      <alignment horizontal="left"/>
      <protection/>
    </xf>
    <xf numFmtId="0" fontId="6" fillId="0" borderId="0" xfId="60" applyFont="1">
      <alignment/>
      <protection/>
    </xf>
    <xf numFmtId="167" fontId="6" fillId="0" borderId="0" xfId="60" applyNumberFormat="1" applyFont="1">
      <alignment/>
      <protection/>
    </xf>
    <xf numFmtId="0" fontId="6" fillId="0" borderId="0" xfId="60" applyFont="1" applyAlignment="1">
      <alignment/>
      <protection/>
    </xf>
    <xf numFmtId="3" fontId="6" fillId="0" borderId="0" xfId="60" applyNumberFormat="1" applyFont="1">
      <alignment/>
      <protection/>
    </xf>
    <xf numFmtId="3" fontId="6" fillId="0" borderId="0" xfId="62" applyNumberFormat="1" applyFont="1">
      <alignment/>
      <protection/>
    </xf>
    <xf numFmtId="3" fontId="6" fillId="0" borderId="0" xfId="62" applyNumberFormat="1" applyFont="1" applyAlignment="1">
      <alignment horizontal="right"/>
      <protection/>
    </xf>
    <xf numFmtId="3" fontId="6" fillId="0" borderId="0" xfId="62" applyNumberFormat="1" applyFont="1" applyAlignment="1" quotePrefix="1">
      <alignment horizontal="right"/>
      <protection/>
    </xf>
    <xf numFmtId="1" fontId="6" fillId="0" borderId="0" xfId="61" applyNumberFormat="1" applyFont="1" applyBorder="1">
      <alignment/>
      <protection/>
    </xf>
    <xf numFmtId="164" fontId="6" fillId="0" borderId="0" xfId="62" applyNumberFormat="1" applyFont="1" applyBorder="1">
      <alignment/>
      <protection/>
    </xf>
    <xf numFmtId="166" fontId="6" fillId="0" borderId="0" xfId="61" applyNumberFormat="1" applyFont="1" applyBorder="1">
      <alignment/>
      <protection/>
    </xf>
    <xf numFmtId="3" fontId="6" fillId="0" borderId="0" xfId="61" applyNumberFormat="1" applyFont="1" applyBorder="1">
      <alignment/>
      <protection/>
    </xf>
    <xf numFmtId="0" fontId="6" fillId="0" borderId="0" xfId="61" applyFont="1" applyAlignment="1">
      <alignment horizontal="center"/>
      <protection/>
    </xf>
    <xf numFmtId="0" fontId="6" fillId="0" borderId="0" xfId="61" applyFont="1">
      <alignment/>
      <protection/>
    </xf>
    <xf numFmtId="200" fontId="6" fillId="0" borderId="0" xfId="61" applyNumberFormat="1" applyFont="1" applyAlignment="1">
      <alignment horizontal="center"/>
      <protection/>
    </xf>
    <xf numFmtId="0" fontId="6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horizontal="center"/>
      <protection/>
    </xf>
    <xf numFmtId="0" fontId="6" fillId="0" borderId="10" xfId="60" applyFont="1" applyBorder="1" applyAlignment="1">
      <alignment horizontal="centerContinuous"/>
      <protection/>
    </xf>
    <xf numFmtId="0" fontId="13" fillId="0" borderId="13" xfId="60" applyFont="1" applyBorder="1" applyAlignment="1">
      <alignment horizontal="centerContinuous" vertical="center"/>
      <protection/>
    </xf>
    <xf numFmtId="0" fontId="13" fillId="0" borderId="14" xfId="60" applyFont="1" applyBorder="1" applyAlignment="1">
      <alignment horizontal="centerContinuous" vertical="center"/>
      <protection/>
    </xf>
    <xf numFmtId="0" fontId="13" fillId="0" borderId="13" xfId="59" applyFont="1" applyBorder="1" applyAlignment="1">
      <alignment horizontal="centerContinuous" vertical="center"/>
      <protection/>
    </xf>
    <xf numFmtId="0" fontId="13" fillId="0" borderId="14" xfId="59" applyFont="1" applyBorder="1" applyAlignment="1">
      <alignment horizontal="centerContinuous" vertical="center"/>
      <protection/>
    </xf>
    <xf numFmtId="0" fontId="8" fillId="0" borderId="10" xfId="61" applyFont="1" applyBorder="1" applyAlignment="1" quotePrefix="1">
      <alignment horizontal="center" vertical="center"/>
      <protection/>
    </xf>
    <xf numFmtId="208" fontId="6" fillId="0" borderId="0" xfId="61" applyNumberFormat="1" applyFont="1">
      <alignment/>
      <protection/>
    </xf>
    <xf numFmtId="207" fontId="6" fillId="0" borderId="0" xfId="60" applyNumberFormat="1" applyFont="1" applyAlignment="1">
      <alignment horizontal="center"/>
      <protection/>
    </xf>
    <xf numFmtId="0" fontId="6" fillId="0" borderId="0" xfId="0" applyFont="1" applyAlignment="1">
      <alignment horizontal="left"/>
    </xf>
    <xf numFmtId="0" fontId="6" fillId="0" borderId="0" xfId="59" applyFont="1" applyAlignment="1">
      <alignment horizontal="left"/>
      <protection/>
    </xf>
    <xf numFmtId="0" fontId="6" fillId="0" borderId="10" xfId="59" applyFont="1" applyBorder="1" applyAlignment="1">
      <alignment horizontal="left"/>
      <protection/>
    </xf>
    <xf numFmtId="166" fontId="6" fillId="0" borderId="0" xfId="62" applyNumberFormat="1" applyFont="1" applyBorder="1">
      <alignment/>
      <protection/>
    </xf>
    <xf numFmtId="0" fontId="6" fillId="0" borderId="10" xfId="60" applyFont="1" applyBorder="1">
      <alignment/>
      <protection/>
    </xf>
    <xf numFmtId="167" fontId="6" fillId="0" borderId="10" xfId="60" applyNumberFormat="1" applyFont="1" applyBorder="1">
      <alignment/>
      <protection/>
    </xf>
    <xf numFmtId="3" fontId="6" fillId="0" borderId="0" xfId="62" applyNumberFormat="1" applyFont="1" applyBorder="1">
      <alignment/>
      <protection/>
    </xf>
    <xf numFmtId="3" fontId="6" fillId="0" borderId="0" xfId="62" applyNumberFormat="1" applyFont="1" applyBorder="1" applyAlignment="1">
      <alignment horizontal="right"/>
      <protection/>
    </xf>
    <xf numFmtId="0" fontId="6" fillId="0" borderId="0" xfId="59" applyFont="1" applyAlignment="1">
      <alignment horizontal="center"/>
      <protection/>
    </xf>
    <xf numFmtId="183" fontId="6" fillId="0" borderId="0" xfId="57" applyNumberFormat="1" applyFont="1" applyAlignment="1">
      <alignment horizontal="right"/>
      <protection/>
    </xf>
    <xf numFmtId="200" fontId="6" fillId="0" borderId="0" xfId="61" applyNumberFormat="1" applyFont="1" applyAlignment="1">
      <alignment horizontal="center"/>
      <protection/>
    </xf>
    <xf numFmtId="207" fontId="6" fillId="0" borderId="0" xfId="66" applyNumberFormat="1" applyFont="1" applyAlignment="1" quotePrefix="1">
      <alignment horizontal="center"/>
      <protection/>
    </xf>
    <xf numFmtId="0" fontId="6" fillId="0" borderId="0" xfId="0" applyFont="1" applyAlignment="1">
      <alignment horizontal="center"/>
    </xf>
    <xf numFmtId="0" fontId="9" fillId="0" borderId="14" xfId="59" applyFont="1" applyBorder="1" applyAlignment="1">
      <alignment horizontal="centerContinuous" vertical="center"/>
      <protection/>
    </xf>
    <xf numFmtId="0" fontId="9" fillId="0" borderId="14" xfId="60" applyFont="1" applyBorder="1" applyAlignment="1">
      <alignment horizontal="centerContinuous" vertical="center"/>
      <protection/>
    </xf>
    <xf numFmtId="0" fontId="9" fillId="0" borderId="0" xfId="59" applyFont="1" applyAlignment="1">
      <alignment horizontal="left"/>
      <protection/>
    </xf>
    <xf numFmtId="194" fontId="9" fillId="0" borderId="0" xfId="57" applyNumberFormat="1" applyFont="1" applyBorder="1" applyAlignment="1">
      <alignment horizontal="right"/>
      <protection/>
    </xf>
    <xf numFmtId="194" fontId="6" fillId="0" borderId="0" xfId="57" applyNumberFormat="1" applyFont="1" applyBorder="1" applyAlignment="1">
      <alignment horizontal="right"/>
      <protection/>
    </xf>
    <xf numFmtId="0" fontId="6" fillId="0" borderId="10" xfId="57" applyFont="1" applyBorder="1" applyAlignment="1">
      <alignment horizontal="right"/>
      <protection/>
    </xf>
    <xf numFmtId="193" fontId="6" fillId="0" borderId="10" xfId="57" applyNumberFormat="1" applyFont="1" applyBorder="1">
      <alignment/>
      <protection/>
    </xf>
    <xf numFmtId="164" fontId="6" fillId="0" borderId="0" xfId="0" applyNumberFormat="1" applyFont="1" applyAlignment="1">
      <alignment/>
    </xf>
    <xf numFmtId="0" fontId="16" fillId="0" borderId="0" xfId="61" applyFont="1" applyAlignment="1">
      <alignment horizontal="center"/>
      <protection/>
    </xf>
    <xf numFmtId="208" fontId="6" fillId="0" borderId="0" xfId="61" applyNumberFormat="1" applyFont="1" applyAlignment="1" quotePrefix="1">
      <alignment horizontal="center"/>
      <protection/>
    </xf>
    <xf numFmtId="0" fontId="6" fillId="0" borderId="0" xfId="61" applyFont="1" applyAlignment="1" quotePrefix="1">
      <alignment horizontal="center"/>
      <protection/>
    </xf>
    <xf numFmtId="49" fontId="6" fillId="0" borderId="0" xfId="62" applyNumberFormat="1" applyFont="1" applyAlignment="1">
      <alignment horizontal="left"/>
      <protection/>
    </xf>
    <xf numFmtId="207" fontId="10" fillId="0" borderId="0" xfId="66" applyNumberFormat="1" applyFont="1" applyAlignment="1" quotePrefix="1">
      <alignment horizontal="left"/>
      <protection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10" xfId="0" applyFont="1" applyBorder="1" applyAlignment="1">
      <alignment/>
    </xf>
    <xf numFmtId="211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0" fillId="0" borderId="0" xfId="0" applyAlignment="1" applyProtection="1">
      <alignment vertical="top"/>
      <protection locked="0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right"/>
    </xf>
    <xf numFmtId="211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211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/>
    </xf>
    <xf numFmtId="211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8" fillId="0" borderId="0" xfId="61" applyFont="1" applyBorder="1" applyAlignment="1" quotePrefix="1">
      <alignment horizontal="center" vertical="center"/>
      <protection/>
    </xf>
    <xf numFmtId="164" fontId="8" fillId="0" borderId="0" xfId="62" applyNumberFormat="1" applyFont="1" applyBorder="1" applyAlignment="1">
      <alignment vertical="center"/>
      <protection/>
    </xf>
    <xf numFmtId="208" fontId="8" fillId="0" borderId="0" xfId="61" applyNumberFormat="1" applyFont="1" applyBorder="1" applyAlignment="1">
      <alignment vertical="center"/>
      <protection/>
    </xf>
    <xf numFmtId="166" fontId="8" fillId="0" borderId="0" xfId="61" applyNumberFormat="1" applyFont="1" applyBorder="1" applyAlignment="1">
      <alignment vertical="center"/>
      <protection/>
    </xf>
    <xf numFmtId="0" fontId="6" fillId="0" borderId="18" xfId="0" applyFont="1" applyBorder="1" applyAlignment="1">
      <alignment horizontal="centerContinuous" vertical="center"/>
    </xf>
    <xf numFmtId="212" fontId="6" fillId="0" borderId="0" xfId="61" applyNumberFormat="1" applyFont="1">
      <alignment/>
      <protection/>
    </xf>
    <xf numFmtId="213" fontId="6" fillId="0" borderId="0" xfId="61" applyNumberFormat="1" applyFont="1">
      <alignment/>
      <protection/>
    </xf>
    <xf numFmtId="207" fontId="10" fillId="0" borderId="0" xfId="60" applyNumberFormat="1" applyFont="1" applyAlignment="1">
      <alignment horizontal="left"/>
      <protection/>
    </xf>
    <xf numFmtId="183" fontId="6" fillId="0" borderId="0" xfId="57" applyNumberFormat="1" applyFont="1" applyAlignment="1">
      <alignment horizontal="center"/>
      <protection/>
    </xf>
    <xf numFmtId="208" fontId="17" fillId="0" borderId="0" xfId="61" applyNumberFormat="1" applyFont="1">
      <alignment/>
      <protection/>
    </xf>
    <xf numFmtId="215" fontId="6" fillId="0" borderId="0" xfId="61" applyNumberFormat="1" applyFont="1">
      <alignment/>
      <protection/>
    </xf>
    <xf numFmtId="208" fontId="17" fillId="0" borderId="0" xfId="61" applyNumberFormat="1" applyFont="1" applyAlignment="1">
      <alignment horizontal="right"/>
      <protection/>
    </xf>
    <xf numFmtId="217" fontId="6" fillId="0" borderId="0" xfId="61" applyNumberFormat="1" applyFont="1" applyAlignment="1">
      <alignment horizontal="right"/>
      <protection/>
    </xf>
    <xf numFmtId="0" fontId="8" fillId="0" borderId="0" xfId="61" applyFont="1">
      <alignment/>
      <protection/>
    </xf>
    <xf numFmtId="0" fontId="18" fillId="0" borderId="0" xfId="58" applyFont="1" applyAlignment="1">
      <alignment horizontal="left"/>
      <protection/>
    </xf>
    <xf numFmtId="0" fontId="19" fillId="0" borderId="0" xfId="59" applyFont="1" applyAlignment="1">
      <alignment horizontal="centerContinuous"/>
      <protection/>
    </xf>
    <xf numFmtId="0" fontId="20" fillId="0" borderId="0" xfId="60" applyFont="1">
      <alignment/>
      <protection/>
    </xf>
    <xf numFmtId="0" fontId="21" fillId="0" borderId="0" xfId="59" applyFont="1" applyAlignment="1">
      <alignment horizontal="centerContinuous"/>
      <protection/>
    </xf>
    <xf numFmtId="0" fontId="19" fillId="0" borderId="0" xfId="59" applyFont="1">
      <alignment/>
      <protection/>
    </xf>
    <xf numFmtId="0" fontId="21" fillId="0" borderId="0" xfId="59" applyFont="1">
      <alignment/>
      <protection/>
    </xf>
    <xf numFmtId="0" fontId="19" fillId="0" borderId="0" xfId="61" applyFont="1">
      <alignment/>
      <protection/>
    </xf>
    <xf numFmtId="0" fontId="19" fillId="0" borderId="0" xfId="65" applyFont="1" applyAlignment="1">
      <alignment horizontal="centerContinuous"/>
      <protection/>
    </xf>
    <xf numFmtId="0" fontId="20" fillId="0" borderId="0" xfId="61" applyFont="1" applyAlignment="1">
      <alignment horizontal="centerContinuous"/>
      <protection/>
    </xf>
    <xf numFmtId="0" fontId="20" fillId="0" borderId="0" xfId="61" applyFont="1">
      <alignment/>
      <protection/>
    </xf>
    <xf numFmtId="0" fontId="19" fillId="0" borderId="0" xfId="57" applyFont="1" applyAlignment="1">
      <alignment horizontal="centerContinuous"/>
      <protection/>
    </xf>
    <xf numFmtId="0" fontId="19" fillId="0" borderId="0" xfId="57" applyFont="1">
      <alignment/>
      <protection/>
    </xf>
    <xf numFmtId="0" fontId="19" fillId="0" borderId="0" xfId="60" applyFont="1">
      <alignment/>
      <protection/>
    </xf>
    <xf numFmtId="207" fontId="6" fillId="0" borderId="0" xfId="60" applyNumberFormat="1" applyFont="1" applyAlignment="1" quotePrefix="1">
      <alignment horizontal="center"/>
      <protection/>
    </xf>
    <xf numFmtId="0" fontId="8" fillId="0" borderId="0" xfId="60" applyFont="1">
      <alignment/>
      <protection/>
    </xf>
    <xf numFmtId="1" fontId="8" fillId="0" borderId="0" xfId="61" applyNumberFormat="1" applyFont="1" applyFill="1" applyAlignment="1">
      <alignment horizontal="centerContinuous"/>
      <protection/>
    </xf>
    <xf numFmtId="0" fontId="8" fillId="0" borderId="0" xfId="61" applyFont="1" applyFill="1" applyAlignment="1">
      <alignment horizontal="centerContinuous"/>
      <protection/>
    </xf>
    <xf numFmtId="3" fontId="6" fillId="0" borderId="0" xfId="61" applyNumberFormat="1" applyFont="1">
      <alignment/>
      <protection/>
    </xf>
    <xf numFmtId="164" fontId="6" fillId="0" borderId="0" xfId="61" applyNumberFormat="1" applyFont="1" applyBorder="1">
      <alignment/>
      <protection/>
    </xf>
    <xf numFmtId="1" fontId="6" fillId="0" borderId="0" xfId="62" applyNumberFormat="1" applyFont="1" applyBorder="1">
      <alignment/>
      <protection/>
    </xf>
    <xf numFmtId="3" fontId="6" fillId="0" borderId="0" xfId="62" applyNumberFormat="1" applyFont="1" applyBorder="1">
      <alignment/>
      <protection/>
    </xf>
    <xf numFmtId="3" fontId="6" fillId="0" borderId="10" xfId="62" applyNumberFormat="1" applyFont="1" applyBorder="1">
      <alignment/>
      <protection/>
    </xf>
    <xf numFmtId="166" fontId="6" fillId="0" borderId="10" xfId="62" applyNumberFormat="1" applyFont="1" applyBorder="1">
      <alignment/>
      <protection/>
    </xf>
    <xf numFmtId="1" fontId="6" fillId="0" borderId="0" xfId="62" applyNumberFormat="1" applyFont="1" applyBorder="1" applyAlignment="1">
      <alignment vertical="center"/>
      <protection/>
    </xf>
    <xf numFmtId="3" fontId="6" fillId="0" borderId="0" xfId="62" applyNumberFormat="1" applyFont="1" applyBorder="1" applyAlignment="1">
      <alignment vertical="center"/>
      <protection/>
    </xf>
    <xf numFmtId="164" fontId="6" fillId="0" borderId="0" xfId="62" applyNumberFormat="1" applyFont="1" applyBorder="1" applyAlignment="1">
      <alignment vertical="center"/>
      <protection/>
    </xf>
    <xf numFmtId="166" fontId="6" fillId="0" borderId="0" xfId="61" applyNumberFormat="1" applyFont="1" applyAlignment="1">
      <alignment horizontal="right"/>
      <protection/>
    </xf>
    <xf numFmtId="3" fontId="8" fillId="0" borderId="0" xfId="62" applyNumberFormat="1" applyFont="1" applyBorder="1" applyAlignment="1">
      <alignment vertical="center"/>
      <protection/>
    </xf>
    <xf numFmtId="0" fontId="8" fillId="0" borderId="0" xfId="62" applyFont="1">
      <alignment/>
      <protection/>
    </xf>
    <xf numFmtId="0" fontId="6" fillId="0" borderId="0" xfId="62" applyFont="1">
      <alignment/>
      <protection/>
    </xf>
    <xf numFmtId="0" fontId="19" fillId="0" borderId="0" xfId="61" applyFont="1" applyAlignment="1">
      <alignment horizontal="centerContinuous"/>
      <protection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wrapText="1"/>
    </xf>
    <xf numFmtId="0" fontId="25" fillId="0" borderId="15" xfId="0" applyFont="1" applyBorder="1" applyAlignment="1">
      <alignment horizontal="centerContinuous"/>
    </xf>
    <xf numFmtId="183" fontId="6" fillId="0" borderId="0" xfId="0" applyNumberFormat="1" applyFont="1" applyAlignment="1">
      <alignment/>
    </xf>
    <xf numFmtId="3" fontId="6" fillId="0" borderId="0" xfId="57" applyNumberFormat="1" applyFont="1">
      <alignment/>
      <protection/>
    </xf>
    <xf numFmtId="0" fontId="6" fillId="0" borderId="14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211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7" fillId="0" borderId="0" xfId="53" applyFont="1" applyBorder="1" applyAlignment="1" applyProtection="1">
      <alignment horizontal="left"/>
      <protection/>
    </xf>
    <xf numFmtId="0" fontId="17" fillId="0" borderId="0" xfId="58" applyFont="1" applyAlignment="1">
      <alignment horizontal="left"/>
      <protection/>
    </xf>
    <xf numFmtId="0" fontId="26" fillId="0" borderId="0" xfId="53" applyFont="1" applyBorder="1" applyAlignment="1" applyProtection="1">
      <alignment horizontal="left"/>
      <protection/>
    </xf>
    <xf numFmtId="0" fontId="13" fillId="0" borderId="19" xfId="60" applyFont="1" applyBorder="1" applyAlignment="1">
      <alignment horizontal="left" vertical="center"/>
      <protection/>
    </xf>
    <xf numFmtId="1" fontId="6" fillId="0" borderId="0" xfId="0" applyNumberFormat="1" applyFont="1" applyAlignment="1">
      <alignment/>
    </xf>
    <xf numFmtId="43" fontId="0" fillId="0" borderId="0" xfId="42" applyBorder="1" applyAlignment="1" applyProtection="1">
      <alignment vertical="top" textRotation="27"/>
      <protection locked="0"/>
    </xf>
    <xf numFmtId="1" fontId="6" fillId="0" borderId="0" xfId="61" applyNumberFormat="1" applyFont="1" applyAlignment="1" quotePrefix="1">
      <alignment horizontal="left"/>
      <protection/>
    </xf>
    <xf numFmtId="0" fontId="6" fillId="0" borderId="0" xfId="61" applyFont="1" quotePrefix="1">
      <alignment/>
      <protection/>
    </xf>
    <xf numFmtId="0" fontId="17" fillId="0" borderId="0" xfId="61" applyFont="1">
      <alignment/>
      <protection/>
    </xf>
    <xf numFmtId="0" fontId="6" fillId="0" borderId="10" xfId="61" applyFont="1" applyBorder="1">
      <alignment/>
      <protection/>
    </xf>
    <xf numFmtId="1" fontId="6" fillId="0" borderId="10" xfId="62" applyNumberFormat="1" applyFont="1" applyBorder="1" applyAlignment="1">
      <alignment horizontal="center" vertical="center"/>
      <protection/>
    </xf>
    <xf numFmtId="1" fontId="8" fillId="0" borderId="10" xfId="62" applyNumberFormat="1" applyFont="1" applyBorder="1" applyAlignment="1">
      <alignment vertical="center"/>
      <protection/>
    </xf>
    <xf numFmtId="208" fontId="8" fillId="0" borderId="10" xfId="61" applyNumberFormat="1" applyFont="1" applyBorder="1" applyAlignment="1">
      <alignment vertical="center"/>
      <protection/>
    </xf>
    <xf numFmtId="166" fontId="8" fillId="0" borderId="10" xfId="61" applyNumberFormat="1" applyFont="1" applyBorder="1" applyAlignment="1">
      <alignment vertical="center"/>
      <protection/>
    </xf>
    <xf numFmtId="0" fontId="6" fillId="0" borderId="0" xfId="61" applyFont="1" applyBorder="1" applyAlignment="1">
      <alignment horizontal="center"/>
      <protection/>
    </xf>
    <xf numFmtId="164" fontId="6" fillId="0" borderId="0" xfId="62" applyNumberFormat="1" applyFont="1" applyBorder="1">
      <alignment/>
      <protection/>
    </xf>
    <xf numFmtId="0" fontId="6" fillId="0" borderId="18" xfId="0" applyFont="1" applyBorder="1" applyAlignment="1">
      <alignment horizontal="centerContinuous"/>
    </xf>
    <xf numFmtId="0" fontId="17" fillId="0" borderId="0" xfId="62" applyFont="1">
      <alignment/>
      <protection/>
    </xf>
    <xf numFmtId="49" fontId="17" fillId="0" borderId="0" xfId="61" applyNumberFormat="1" applyFont="1" applyAlignment="1">
      <alignment horizontal="right"/>
      <protection/>
    </xf>
    <xf numFmtId="17" fontId="6" fillId="0" borderId="0" xfId="0" applyNumberFormat="1" applyFont="1" applyAlignment="1">
      <alignment horizontal="left"/>
    </xf>
    <xf numFmtId="17" fontId="6" fillId="0" borderId="0" xfId="60" applyNumberFormat="1" applyFont="1" applyAlignment="1">
      <alignment horizontal="left"/>
      <protection/>
    </xf>
    <xf numFmtId="17" fontId="6" fillId="0" borderId="0" xfId="0" applyNumberFormat="1" applyFont="1" applyBorder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 horizontal="left"/>
    </xf>
    <xf numFmtId="0" fontId="6" fillId="0" borderId="18" xfId="60" applyFont="1" applyBorder="1" applyAlignment="1">
      <alignment/>
      <protection/>
    </xf>
    <xf numFmtId="1" fontId="19" fillId="0" borderId="0" xfId="57" applyNumberFormat="1" applyFont="1" applyAlignment="1">
      <alignment horizontal="centerContinuous"/>
      <protection/>
    </xf>
    <xf numFmtId="1" fontId="6" fillId="0" borderId="0" xfId="61" applyNumberFormat="1" applyFont="1" applyAlignment="1">
      <alignment horizontal="center"/>
      <protection/>
    </xf>
    <xf numFmtId="1" fontId="6" fillId="0" borderId="0" xfId="61" applyNumberFormat="1" applyFont="1" applyAlignment="1">
      <alignment horizontal="center"/>
      <protection/>
    </xf>
    <xf numFmtId="1" fontId="8" fillId="0" borderId="0" xfId="61" applyNumberFormat="1" applyFont="1" applyBorder="1" applyAlignment="1" quotePrefix="1">
      <alignment horizontal="center" vertical="center"/>
      <protection/>
    </xf>
    <xf numFmtId="1" fontId="6" fillId="0" borderId="0" xfId="58" applyNumberFormat="1" applyFont="1" applyAlignment="1">
      <alignment horizontal="left"/>
      <protection/>
    </xf>
    <xf numFmtId="1" fontId="8" fillId="0" borderId="0" xfId="61" applyNumberFormat="1" applyFont="1">
      <alignment/>
      <protection/>
    </xf>
    <xf numFmtId="1" fontId="6" fillId="0" borderId="0" xfId="60" applyNumberFormat="1" applyFont="1" applyAlignment="1">
      <alignment/>
      <protection/>
    </xf>
    <xf numFmtId="1" fontId="6" fillId="0" borderId="0" xfId="61" applyNumberFormat="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left" vertical="center"/>
      <protection/>
    </xf>
    <xf numFmtId="208" fontId="6" fillId="0" borderId="10" xfId="61" applyNumberFormat="1" applyFont="1" applyBorder="1">
      <alignment/>
      <protection/>
    </xf>
    <xf numFmtId="217" fontId="6" fillId="0" borderId="10" xfId="61" applyNumberFormat="1" applyFont="1" applyBorder="1" applyAlignment="1">
      <alignment horizontal="right"/>
      <protection/>
    </xf>
    <xf numFmtId="1" fontId="6" fillId="0" borderId="0" xfId="61" applyNumberFormat="1" applyFont="1" applyBorder="1" applyAlignment="1">
      <alignment horizontal="center"/>
      <protection/>
    </xf>
    <xf numFmtId="208" fontId="6" fillId="0" borderId="0" xfId="61" applyNumberFormat="1" applyFont="1" applyBorder="1">
      <alignment/>
      <protection/>
    </xf>
    <xf numFmtId="217" fontId="6" fillId="0" borderId="0" xfId="61" applyNumberFormat="1" applyFont="1" applyBorder="1" applyAlignment="1">
      <alignment horizontal="right"/>
      <protection/>
    </xf>
    <xf numFmtId="1" fontId="6" fillId="0" borderId="10" xfId="61" applyNumberFormat="1" applyFont="1" applyBorder="1" applyAlignment="1">
      <alignment horizontal="center"/>
      <protection/>
    </xf>
    <xf numFmtId="0" fontId="6" fillId="0" borderId="0" xfId="61" applyFont="1" applyFill="1">
      <alignment/>
      <protection/>
    </xf>
    <xf numFmtId="208" fontId="6" fillId="0" borderId="0" xfId="61" applyNumberFormat="1" applyFont="1" applyFill="1">
      <alignment/>
      <protection/>
    </xf>
    <xf numFmtId="179" fontId="6" fillId="0" borderId="0" xfId="60" applyNumberFormat="1" applyFont="1" applyAlignment="1">
      <alignment horizontal="left"/>
      <protection/>
    </xf>
    <xf numFmtId="0" fontId="8" fillId="0" borderId="0" xfId="57" applyFont="1" applyAlignment="1">
      <alignment horizontal="left"/>
      <protection/>
    </xf>
    <xf numFmtId="0" fontId="6" fillId="0" borderId="0" xfId="61" applyFont="1" applyFill="1">
      <alignment/>
      <protection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217" fontId="6" fillId="0" borderId="0" xfId="61" applyNumberFormat="1" applyFont="1" applyFill="1" applyAlignment="1">
      <alignment horizontal="right"/>
      <protection/>
    </xf>
    <xf numFmtId="1" fontId="6" fillId="0" borderId="0" xfId="61" applyNumberFormat="1" applyFont="1" applyFill="1" applyAlignment="1">
      <alignment horizontal="left"/>
      <protection/>
    </xf>
    <xf numFmtId="0" fontId="6" fillId="0" borderId="0" xfId="61" applyFont="1" applyFill="1" applyAlignment="1">
      <alignment horizontal="left"/>
      <protection/>
    </xf>
    <xf numFmtId="3" fontId="6" fillId="0" borderId="0" xfId="61" applyNumberFormat="1" applyFont="1" applyAlignment="1">
      <alignment horizontal="right"/>
      <protection/>
    </xf>
    <xf numFmtId="3" fontId="6" fillId="0" borderId="0" xfId="0" applyNumberFormat="1" applyFont="1" applyBorder="1" applyAlignment="1">
      <alignment/>
    </xf>
    <xf numFmtId="0" fontId="8" fillId="0" borderId="0" xfId="60" applyFont="1" applyAlignment="1">
      <alignment horizontal="left"/>
      <protection/>
    </xf>
    <xf numFmtId="0" fontId="6" fillId="0" borderId="0" xfId="60" applyFont="1" applyAlignment="1">
      <alignment horizontal="left"/>
      <protection/>
    </xf>
    <xf numFmtId="179" fontId="8" fillId="0" borderId="0" xfId="60" applyNumberFormat="1" applyFont="1" applyAlignment="1">
      <alignment horizontal="left"/>
      <protection/>
    </xf>
    <xf numFmtId="0" fontId="8" fillId="0" borderId="0" xfId="60" applyFont="1" applyAlignment="1">
      <alignment horizontal="left"/>
      <protection/>
    </xf>
    <xf numFmtId="0" fontId="6" fillId="0" borderId="0" xfId="0" applyNumberFormat="1" applyFont="1" applyAlignment="1">
      <alignment horizontal="left"/>
    </xf>
    <xf numFmtId="0" fontId="6" fillId="0" borderId="0" xfId="60" applyNumberFormat="1" applyFont="1" applyAlignment="1">
      <alignment horizontal="left"/>
      <protection/>
    </xf>
    <xf numFmtId="0" fontId="6" fillId="0" borderId="0" xfId="0" applyNumberFormat="1" applyFont="1" applyBorder="1" applyAlignment="1">
      <alignment horizontal="left"/>
    </xf>
    <xf numFmtId="0" fontId="8" fillId="0" borderId="0" xfId="59" applyFont="1" applyAlignment="1">
      <alignment horizontal="left"/>
      <protection/>
    </xf>
    <xf numFmtId="0" fontId="6" fillId="0" borderId="0" xfId="59" applyFont="1" applyAlignment="1">
      <alignment horizontal="left"/>
      <protection/>
    </xf>
    <xf numFmtId="0" fontId="6" fillId="0" borderId="0" xfId="61" applyNumberFormat="1" applyFont="1" applyAlignment="1">
      <alignment horizontal="center"/>
      <protection/>
    </xf>
    <xf numFmtId="0" fontId="6" fillId="0" borderId="0" xfId="61" applyNumberFormat="1" applyFont="1">
      <alignment/>
      <protection/>
    </xf>
    <xf numFmtId="49" fontId="6" fillId="0" borderId="0" xfId="62" applyNumberFormat="1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6" fillId="0" borderId="10" xfId="57" applyFont="1" applyBorder="1" applyAlignment="1">
      <alignment horizontal="left"/>
      <protection/>
    </xf>
    <xf numFmtId="0" fontId="6" fillId="0" borderId="0" xfId="57" applyFont="1" applyAlignment="1">
      <alignment horizontal="left"/>
      <protection/>
    </xf>
    <xf numFmtId="0" fontId="8" fillId="0" borderId="18" xfId="57" applyFont="1" applyBorder="1" applyAlignment="1">
      <alignment horizontal="left"/>
      <protection/>
    </xf>
    <xf numFmtId="0" fontId="6" fillId="0" borderId="0" xfId="57" applyNumberFormat="1" applyFont="1" applyAlignment="1" quotePrefix="1">
      <alignment horizontal="left"/>
      <protection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/>
    </xf>
    <xf numFmtId="178" fontId="6" fillId="0" borderId="0" xfId="61" applyNumberFormat="1" applyFont="1" applyAlignment="1">
      <alignment horizontal="right"/>
      <protection/>
    </xf>
    <xf numFmtId="1" fontId="8" fillId="33" borderId="0" xfId="61" applyNumberFormat="1" applyFont="1" applyFill="1" applyAlignment="1">
      <alignment horizontal="centerContinuous"/>
      <protection/>
    </xf>
    <xf numFmtId="0" fontId="6" fillId="0" borderId="0" xfId="61" applyFont="1" applyAlignment="1" quotePrefix="1">
      <alignment horizontal="left"/>
      <protection/>
    </xf>
    <xf numFmtId="49" fontId="6" fillId="0" borderId="0" xfId="60" applyNumberFormat="1" applyFont="1" applyAlignment="1">
      <alignment horizontal="left"/>
      <protection/>
    </xf>
    <xf numFmtId="0" fontId="28" fillId="0" borderId="0" xfId="0" applyFont="1" applyAlignment="1">
      <alignment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9" fillId="0" borderId="0" xfId="61" applyFont="1" applyAlignment="1">
      <alignment horizontal="center"/>
      <protection/>
    </xf>
    <xf numFmtId="1" fontId="25" fillId="0" borderId="0" xfId="61" applyNumberFormat="1" applyFont="1" applyAlignment="1" quotePrefix="1">
      <alignment horizontal="center"/>
      <protection/>
    </xf>
    <xf numFmtId="217" fontId="25" fillId="0" borderId="0" xfId="61" applyNumberFormat="1" applyFont="1" applyAlignment="1">
      <alignment horizontal="right"/>
      <protection/>
    </xf>
    <xf numFmtId="0" fontId="25" fillId="0" borderId="0" xfId="61" applyNumberFormat="1" applyFont="1" applyAlignment="1">
      <alignment horizontal="right"/>
      <protection/>
    </xf>
    <xf numFmtId="0" fontId="13" fillId="0" borderId="19" xfId="59" applyFont="1" applyBorder="1" applyAlignment="1">
      <alignment vertical="center"/>
      <protection/>
    </xf>
    <xf numFmtId="0" fontId="6" fillId="0" borderId="0" xfId="57" applyFont="1" applyBorder="1" applyAlignment="1">
      <alignment horizontal="left"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57" applyFont="1" applyBorder="1" applyAlignment="1">
      <alignment horizontal="left" wrapText="1"/>
      <protection/>
    </xf>
    <xf numFmtId="200" fontId="6" fillId="0" borderId="0" xfId="61" applyNumberFormat="1" applyFont="1" applyAlignment="1">
      <alignment horizontal="center" wrapText="1"/>
      <protection/>
    </xf>
    <xf numFmtId="0" fontId="10" fillId="0" borderId="11" xfId="0" applyFont="1" applyBorder="1" applyAlignment="1" quotePrefix="1">
      <alignment horizontal="centerContinuous" vertical="center"/>
    </xf>
    <xf numFmtId="0" fontId="6" fillId="0" borderId="0" xfId="59" applyFont="1" applyBorder="1" applyAlignment="1">
      <alignment horizontal="right"/>
      <protection/>
    </xf>
    <xf numFmtId="0" fontId="6" fillId="0" borderId="10" xfId="59" applyFont="1" applyBorder="1" applyAlignment="1">
      <alignment horizontal="center"/>
      <protection/>
    </xf>
    <xf numFmtId="213" fontId="6" fillId="0" borderId="10" xfId="61" applyNumberFormat="1" applyFont="1" applyBorder="1">
      <alignment/>
      <protection/>
    </xf>
    <xf numFmtId="0" fontId="6" fillId="0" borderId="0" xfId="60" applyFont="1" applyFill="1" applyAlignment="1">
      <alignment/>
      <protection/>
    </xf>
    <xf numFmtId="164" fontId="6" fillId="0" borderId="0" xfId="60" applyNumberFormat="1" applyFont="1" applyFill="1">
      <alignment/>
      <protection/>
    </xf>
    <xf numFmtId="167" fontId="6" fillId="0" borderId="0" xfId="60" applyNumberFormat="1" applyFont="1" applyFill="1">
      <alignment/>
      <protection/>
    </xf>
    <xf numFmtId="1" fontId="6" fillId="0" borderId="0" xfId="58" applyNumberFormat="1" applyFont="1" applyFill="1" applyAlignment="1">
      <alignment horizontal="left"/>
      <protection/>
    </xf>
    <xf numFmtId="6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Continuous" vertical="center"/>
    </xf>
    <xf numFmtId="200" fontId="6" fillId="0" borderId="0" xfId="61" applyNumberFormat="1" applyFont="1" applyAlignment="1" quotePrefix="1">
      <alignment horizontal="center"/>
      <protection/>
    </xf>
    <xf numFmtId="200" fontId="6" fillId="0" borderId="0" xfId="61" applyNumberFormat="1" applyFont="1" applyAlignment="1" quotePrefix="1">
      <alignment horizontal="center"/>
      <protection/>
    </xf>
    <xf numFmtId="0" fontId="6" fillId="0" borderId="0" xfId="59" applyFont="1" applyFill="1" applyAlignment="1">
      <alignment/>
      <protection/>
    </xf>
    <xf numFmtId="0" fontId="6" fillId="0" borderId="0" xfId="59" applyFont="1" applyFill="1">
      <alignment/>
      <protection/>
    </xf>
    <xf numFmtId="43" fontId="0" fillId="0" borderId="0" xfId="42" applyBorder="1" applyAlignment="1" applyProtection="1">
      <alignment vertical="top" textRotation="27"/>
      <protection locked="0"/>
    </xf>
    <xf numFmtId="3" fontId="6" fillId="0" borderId="0" xfId="0" applyNumberFormat="1" applyFont="1" applyAlignment="1">
      <alignment horizontal="right"/>
    </xf>
    <xf numFmtId="3" fontId="6" fillId="0" borderId="0" xfId="57" applyNumberFormat="1" applyFont="1" applyAlignment="1">
      <alignment horizontal="right"/>
      <protection/>
    </xf>
    <xf numFmtId="215" fontId="6" fillId="0" borderId="0" xfId="61" applyNumberFormat="1" applyFont="1" applyFill="1">
      <alignment/>
      <protection/>
    </xf>
    <xf numFmtId="0" fontId="6" fillId="0" borderId="16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11" xfId="60" applyFont="1" applyBorder="1" applyAlignment="1">
      <alignment horizontal="center" vertical="center" wrapText="1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21" xfId="60" applyFont="1" applyBorder="1" applyAlignment="1">
      <alignment horizontal="center" vertical="center" wrapText="1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6" fillId="0" borderId="23" xfId="60" applyFont="1" applyBorder="1" applyAlignment="1">
      <alignment horizontal="center" vertical="center" wrapText="1"/>
      <protection/>
    </xf>
    <xf numFmtId="0" fontId="0" fillId="0" borderId="0" xfId="60" applyFont="1" applyAlignment="1">
      <alignment horizontal="left"/>
      <protection/>
    </xf>
    <xf numFmtId="0" fontId="6" fillId="0" borderId="18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6" fillId="0" borderId="15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13" xfId="60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13" fillId="0" borderId="13" xfId="60" applyFont="1" applyBorder="1" applyAlignment="1">
      <alignment horizontal="center" vertical="center"/>
      <protection/>
    </xf>
    <xf numFmtId="0" fontId="13" fillId="0" borderId="14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6" fillId="0" borderId="16" xfId="59" applyFont="1" applyBorder="1" applyAlignment="1">
      <alignment horizontal="center" vertical="center" wrapText="1"/>
      <protection/>
    </xf>
    <xf numFmtId="0" fontId="6" fillId="0" borderId="18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0" xfId="59" applyFont="1" applyBorder="1" applyAlignment="1">
      <alignment horizontal="center" vertical="center" wrapText="1"/>
      <protection/>
    </xf>
    <xf numFmtId="0" fontId="6" fillId="0" borderId="12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21" xfId="59" applyFont="1" applyBorder="1" applyAlignment="1">
      <alignment horizontal="center" vertical="center" wrapText="1"/>
      <protection/>
    </xf>
    <xf numFmtId="0" fontId="6" fillId="0" borderId="22" xfId="59" applyFont="1" applyBorder="1" applyAlignment="1">
      <alignment horizontal="center" vertical="center" wrapText="1"/>
      <protection/>
    </xf>
    <xf numFmtId="0" fontId="6" fillId="0" borderId="23" xfId="59" applyFont="1" applyBorder="1" applyAlignment="1">
      <alignment horizontal="center" vertical="center" wrapText="1"/>
      <protection/>
    </xf>
    <xf numFmtId="0" fontId="6" fillId="0" borderId="13" xfId="59" applyFont="1" applyBorder="1" applyAlignment="1">
      <alignment horizontal="center"/>
      <protection/>
    </xf>
    <xf numFmtId="0" fontId="0" fillId="0" borderId="0" xfId="59" applyFont="1" applyAlignment="1">
      <alignment horizontal="left"/>
      <protection/>
    </xf>
    <xf numFmtId="0" fontId="13" fillId="0" borderId="13" xfId="59" applyFont="1" applyBorder="1" applyAlignment="1">
      <alignment horizontal="center" vertical="center"/>
      <protection/>
    </xf>
    <xf numFmtId="0" fontId="13" fillId="0" borderId="14" xfId="59" applyFont="1" applyBorder="1" applyAlignment="1">
      <alignment horizontal="center" vertical="center"/>
      <protection/>
    </xf>
    <xf numFmtId="0" fontId="6" fillId="0" borderId="18" xfId="59" applyFont="1" applyBorder="1" applyAlignment="1">
      <alignment horizontal="center"/>
      <protection/>
    </xf>
    <xf numFmtId="0" fontId="6" fillId="0" borderId="17" xfId="59" applyFont="1" applyBorder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15" xfId="59" applyFont="1" applyBorder="1" applyAlignment="1">
      <alignment horizontal="center"/>
      <protection/>
    </xf>
    <xf numFmtId="0" fontId="6" fillId="0" borderId="10" xfId="59" applyFont="1" applyBorder="1" applyAlignment="1">
      <alignment horizontal="center"/>
      <protection/>
    </xf>
    <xf numFmtId="0" fontId="6" fillId="0" borderId="20" xfId="59" applyFont="1" applyBorder="1" applyAlignment="1">
      <alignment horizontal="center"/>
      <protection/>
    </xf>
    <xf numFmtId="0" fontId="6" fillId="0" borderId="17" xfId="59" applyFont="1" applyBorder="1" applyAlignment="1">
      <alignment horizontal="center" vertical="center" wrapText="1"/>
      <protection/>
    </xf>
    <xf numFmtId="0" fontId="6" fillId="0" borderId="15" xfId="59" applyFont="1" applyBorder="1" applyAlignment="1">
      <alignment horizontal="center" vertical="center" wrapText="1"/>
      <protection/>
    </xf>
    <xf numFmtId="0" fontId="6" fillId="0" borderId="20" xfId="59" applyFont="1" applyBorder="1" applyAlignment="1">
      <alignment horizontal="center" vertical="center" wrapText="1"/>
      <protection/>
    </xf>
    <xf numFmtId="1" fontId="8" fillId="33" borderId="0" xfId="61" applyNumberFormat="1" applyFont="1" applyFill="1" applyAlignment="1">
      <alignment horizontal="center"/>
      <protection/>
    </xf>
    <xf numFmtId="1" fontId="6" fillId="0" borderId="18" xfId="61" applyNumberFormat="1" applyFont="1" applyBorder="1" applyAlignment="1">
      <alignment horizontal="center" vertical="center"/>
      <protection/>
    </xf>
    <xf numFmtId="1" fontId="6" fillId="0" borderId="17" xfId="61" applyNumberFormat="1" applyFont="1" applyBorder="1" applyAlignment="1">
      <alignment horizontal="center" vertical="center"/>
      <protection/>
    </xf>
    <xf numFmtId="1" fontId="6" fillId="0" borderId="10" xfId="61" applyNumberFormat="1" applyFont="1" applyBorder="1" applyAlignment="1">
      <alignment horizontal="center" vertical="center"/>
      <protection/>
    </xf>
    <xf numFmtId="1" fontId="6" fillId="0" borderId="20" xfId="61" applyNumberFormat="1" applyFont="1" applyBorder="1" applyAlignment="1">
      <alignment horizontal="center" vertical="center"/>
      <protection/>
    </xf>
    <xf numFmtId="1" fontId="6" fillId="0" borderId="0" xfId="61" applyNumberFormat="1" applyFont="1" applyBorder="1" applyAlignment="1">
      <alignment horizontal="center" vertical="center"/>
      <protection/>
    </xf>
    <xf numFmtId="1" fontId="6" fillId="0" borderId="21" xfId="61" applyNumberFormat="1" applyFont="1" applyBorder="1" applyAlignment="1">
      <alignment horizontal="center" vertical="center" wrapText="1"/>
      <protection/>
    </xf>
    <xf numFmtId="1" fontId="6" fillId="0" borderId="23" xfId="61" applyNumberFormat="1" applyFont="1" applyBorder="1" applyAlignment="1">
      <alignment horizontal="center" vertical="center" wrapText="1"/>
      <protection/>
    </xf>
    <xf numFmtId="1" fontId="6" fillId="0" borderId="21" xfId="61" applyNumberFormat="1" applyFont="1" applyBorder="1" applyAlignment="1">
      <alignment horizontal="left" vertical="center"/>
      <protection/>
    </xf>
    <xf numFmtId="1" fontId="6" fillId="0" borderId="23" xfId="61" applyNumberFormat="1" applyFont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22" xfId="61" applyFont="1" applyBorder="1" applyAlignment="1">
      <alignment horizontal="left" vertical="center"/>
      <protection/>
    </xf>
    <xf numFmtId="0" fontId="6" fillId="0" borderId="23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14" fillId="0" borderId="16" xfId="57" applyFont="1" applyBorder="1" applyAlignment="1">
      <alignment horizontal="center" vertical="center"/>
      <protection/>
    </xf>
    <xf numFmtId="0" fontId="14" fillId="0" borderId="18" xfId="57" applyFont="1" applyBorder="1" applyAlignment="1">
      <alignment horizontal="center" vertical="center"/>
      <protection/>
    </xf>
    <xf numFmtId="0" fontId="14" fillId="0" borderId="11" xfId="57" applyFont="1" applyBorder="1" applyAlignment="1">
      <alignment horizontal="center" vertical="center"/>
      <protection/>
    </xf>
    <xf numFmtId="0" fontId="14" fillId="0" borderId="0" xfId="57" applyFont="1" applyBorder="1" applyAlignment="1">
      <alignment horizontal="center" vertical="center"/>
      <protection/>
    </xf>
    <xf numFmtId="0" fontId="14" fillId="0" borderId="14" xfId="57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14" fillId="0" borderId="13" xfId="57" applyFont="1" applyBorder="1" applyAlignment="1">
      <alignment horizontal="center" vertical="center"/>
      <protection/>
    </xf>
    <xf numFmtId="0" fontId="14" fillId="0" borderId="19" xfId="57" applyFont="1" applyBorder="1" applyAlignment="1">
      <alignment horizontal="center" vertical="center"/>
      <protection/>
    </xf>
    <xf numFmtId="0" fontId="14" fillId="0" borderId="17" xfId="57" applyFont="1" applyBorder="1" applyAlignment="1">
      <alignment horizontal="center" vertical="center"/>
      <protection/>
    </xf>
    <xf numFmtId="0" fontId="14" fillId="0" borderId="15" xfId="57" applyFont="1" applyBorder="1" applyAlignment="1">
      <alignment horizontal="center" vertical="center"/>
      <protection/>
    </xf>
    <xf numFmtId="0" fontId="19" fillId="0" borderId="0" xfId="57" applyFont="1" applyAlignment="1">
      <alignment horizontal="center"/>
      <protection/>
    </xf>
    <xf numFmtId="0" fontId="6" fillId="0" borderId="18" xfId="57" applyFont="1" applyBorder="1" applyAlignment="1">
      <alignment horizontal="center" vertical="center" wrapText="1"/>
      <protection/>
    </xf>
    <xf numFmtId="0" fontId="6" fillId="0" borderId="17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0" fontId="6" fillId="0" borderId="15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center" vertical="center" wrapText="1"/>
      <protection/>
    </xf>
    <xf numFmtId="0" fontId="6" fillId="0" borderId="16" xfId="57" applyFont="1" applyBorder="1" applyAlignment="1">
      <alignment horizontal="center" vertical="center"/>
      <protection/>
    </xf>
    <xf numFmtId="0" fontId="6" fillId="0" borderId="18" xfId="57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16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6" fillId="0" borderId="13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6" fillId="0" borderId="16" xfId="66" applyFont="1" applyBorder="1" applyAlignment="1">
      <alignment horizontal="center" vertical="center" wrapText="1"/>
      <protection/>
    </xf>
    <xf numFmtId="0" fontId="6" fillId="0" borderId="18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6" fillId="0" borderId="0" xfId="66" applyFont="1" applyBorder="1" applyAlignment="1">
      <alignment horizontal="center" vertical="center" wrapText="1"/>
      <protection/>
    </xf>
    <xf numFmtId="0" fontId="6" fillId="0" borderId="12" xfId="66" applyFont="1" applyBorder="1" applyAlignment="1">
      <alignment horizontal="center" vertical="center" wrapText="1"/>
      <protection/>
    </xf>
    <xf numFmtId="0" fontId="6" fillId="0" borderId="10" xfId="66" applyFont="1" applyBorder="1" applyAlignment="1">
      <alignment horizontal="center" vertical="center" wrapText="1"/>
      <protection/>
    </xf>
    <xf numFmtId="0" fontId="14" fillId="0" borderId="16" xfId="66" applyFont="1" applyBorder="1" applyAlignment="1">
      <alignment horizontal="center" vertic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0" fontId="14" fillId="0" borderId="11" xfId="66" applyFont="1" applyBorder="1" applyAlignment="1">
      <alignment horizontal="center" vertical="center" wrapText="1"/>
      <protection/>
    </xf>
    <xf numFmtId="0" fontId="14" fillId="0" borderId="15" xfId="66" applyFont="1" applyBorder="1" applyAlignment="1">
      <alignment horizontal="center" vertical="center" wrapText="1"/>
      <protection/>
    </xf>
    <xf numFmtId="0" fontId="14" fillId="0" borderId="16" xfId="57" applyFont="1" applyBorder="1" applyAlignment="1">
      <alignment horizontal="center" vertical="center" wrapText="1"/>
      <protection/>
    </xf>
    <xf numFmtId="0" fontId="14" fillId="0" borderId="18" xfId="57" applyFont="1" applyBorder="1" applyAlignment="1">
      <alignment horizontal="center" vertical="center" wrapText="1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0" xfId="57" applyFont="1" applyBorder="1" applyAlignment="1">
      <alignment horizontal="center" vertical="center" wrapText="1"/>
      <protection/>
    </xf>
    <xf numFmtId="0" fontId="9" fillId="0" borderId="18" xfId="57" applyFont="1" applyBorder="1" applyAlignment="1">
      <alignment horizontal="center" vertical="center"/>
      <protection/>
    </xf>
    <xf numFmtId="0" fontId="14" fillId="0" borderId="18" xfId="66" applyFont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 quotePrefix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57" applyFont="1" applyBorder="1" applyAlignment="1">
      <alignment horizontal="center"/>
      <protection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3" fillId="0" borderId="13" xfId="0" applyFont="1" applyBorder="1" applyAlignment="1" quotePrefix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6" fillId="0" borderId="18" xfId="61" applyNumberFormat="1" applyFont="1" applyBorder="1" applyAlignment="1">
      <alignment horizontal="center" vertical="center" wrapText="1"/>
      <protection/>
    </xf>
    <xf numFmtId="1" fontId="6" fillId="0" borderId="0" xfId="61" applyNumberFormat="1" applyFont="1" applyAlignment="1">
      <alignment horizontal="center" vertical="center" wrapText="1"/>
      <protection/>
    </xf>
    <xf numFmtId="1" fontId="6" fillId="0" borderId="10" xfId="61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500T1A" xfId="57"/>
    <cellStyle name="Normal_12500T1C" xfId="58"/>
    <cellStyle name="Normal_16700T1O" xfId="59"/>
    <cellStyle name="Normal_16700T1O (2)" xfId="60"/>
    <cellStyle name="Normal_16700T4O" xfId="61"/>
    <cellStyle name="Normal_16700T4O (2)" xfId="62"/>
    <cellStyle name="Normal_16700T5O" xfId="63"/>
    <cellStyle name="Normal_16700T5O (2)" xfId="64"/>
    <cellStyle name="Normal_16700T6O" xfId="65"/>
    <cellStyle name="Normal_May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_BSSTAT\BOP\TRADE\TABLES\Exports\Alltabls0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Appendix A"/>
    </sheetNames>
    <sheetDataSet>
      <sheetData sheetId="2">
        <row r="1">
          <cell r="A1" t="str">
            <v>Table 3</v>
          </cell>
        </row>
        <row r="3">
          <cell r="A3" t="str">
            <v>Exports by Destination - February 2001</v>
          </cell>
        </row>
        <row r="4">
          <cell r="A4" t="str">
            <v>(fob, including re-exports)</v>
          </cell>
        </row>
        <row r="22">
          <cell r="A22" t="str">
            <v>1  Australia </v>
          </cell>
          <cell r="B22">
            <v>447.145455</v>
          </cell>
          <cell r="C22">
            <v>483.34809</v>
          </cell>
          <cell r="D22">
            <v>8.0963889032</v>
          </cell>
          <cell r="E22">
            <v>1239.653655</v>
          </cell>
          <cell r="F22">
            <v>1390.262155</v>
          </cell>
          <cell r="G22">
            <v>12.149240184</v>
          </cell>
          <cell r="H22">
            <v>5238.011231</v>
          </cell>
          <cell r="I22">
            <v>6056.675582</v>
          </cell>
          <cell r="J22">
            <v>15.629297359</v>
          </cell>
        </row>
        <row r="23">
          <cell r="A23" t="str">
            <v>2  United States of America </v>
          </cell>
          <cell r="B23">
            <v>365.423118</v>
          </cell>
          <cell r="C23">
            <v>335.369348</v>
          </cell>
          <cell r="D23">
            <v>-8.224375667</v>
          </cell>
          <cell r="E23">
            <v>942.782005</v>
          </cell>
          <cell r="F23">
            <v>1129.970679</v>
          </cell>
          <cell r="G23">
            <v>19.854926484</v>
          </cell>
          <cell r="H23">
            <v>3432.122955</v>
          </cell>
          <cell r="I23">
            <v>4300.348824</v>
          </cell>
          <cell r="J23">
            <v>25.297050263</v>
          </cell>
        </row>
        <row r="24">
          <cell r="A24" t="str">
            <v>3  Japan </v>
          </cell>
          <cell r="B24">
            <v>277.565942</v>
          </cell>
          <cell r="C24">
            <v>341.952153</v>
          </cell>
          <cell r="D24">
            <v>23.196725987</v>
          </cell>
          <cell r="E24">
            <v>775.903606</v>
          </cell>
          <cell r="F24">
            <v>970.319739</v>
          </cell>
          <cell r="G24">
            <v>25.056737911</v>
          </cell>
          <cell r="H24">
            <v>3049.119833</v>
          </cell>
          <cell r="I24">
            <v>4079.706319</v>
          </cell>
          <cell r="J24">
            <v>33.799474683</v>
          </cell>
        </row>
        <row r="25">
          <cell r="A25" t="str">
            <v>4  United Kingdom </v>
          </cell>
          <cell r="B25">
            <v>113.113722</v>
          </cell>
          <cell r="C25">
            <v>126.241975</v>
          </cell>
          <cell r="D25">
            <v>11.60624261</v>
          </cell>
          <cell r="E25">
            <v>297.951606</v>
          </cell>
          <cell r="F25">
            <v>364.097785</v>
          </cell>
          <cell r="G25">
            <v>22.200309603</v>
          </cell>
          <cell r="H25">
            <v>1532.99812</v>
          </cell>
          <cell r="I25">
            <v>1601.474404</v>
          </cell>
          <cell r="J25">
            <v>4.4668211335</v>
          </cell>
        </row>
        <row r="26">
          <cell r="A26" t="str">
            <v>5  Republic of Korea </v>
          </cell>
          <cell r="B26">
            <v>107.072794</v>
          </cell>
          <cell r="C26">
            <v>123.44396</v>
          </cell>
          <cell r="D26">
            <v>15.28975325</v>
          </cell>
          <cell r="E26">
            <v>277.98343</v>
          </cell>
          <cell r="F26">
            <v>338.484591</v>
          </cell>
          <cell r="G26">
            <v>21.7643048</v>
          </cell>
          <cell r="H26">
            <v>1017.803876</v>
          </cell>
          <cell r="I26">
            <v>1349.126431</v>
          </cell>
          <cell r="J26">
            <v>32.552691419</v>
          </cell>
        </row>
        <row r="27">
          <cell r="A27" t="str">
            <v>6  People's Republic of China </v>
          </cell>
          <cell r="B27">
            <v>75.711106</v>
          </cell>
          <cell r="C27">
            <v>87.249948</v>
          </cell>
          <cell r="D27">
            <v>15.240620049</v>
          </cell>
          <cell r="E27">
            <v>172.091812</v>
          </cell>
          <cell r="F27">
            <v>224.929771</v>
          </cell>
          <cell r="G27">
            <v>30.70335444</v>
          </cell>
          <cell r="H27">
            <v>643.252698</v>
          </cell>
          <cell r="I27">
            <v>943.581387</v>
          </cell>
          <cell r="J27">
            <v>46.68906791</v>
          </cell>
        </row>
        <row r="28">
          <cell r="A28" t="str">
            <v>7  Hong Kong (SAR) </v>
          </cell>
          <cell r="B28">
            <v>51.081697</v>
          </cell>
          <cell r="C28">
            <v>67.616656</v>
          </cell>
          <cell r="D28">
            <v>32.369635253</v>
          </cell>
          <cell r="E28">
            <v>147.044869</v>
          </cell>
          <cell r="F28">
            <v>188.771421</v>
          </cell>
          <cell r="G28">
            <v>28.376748052</v>
          </cell>
          <cell r="H28">
            <v>623.24612</v>
          </cell>
          <cell r="I28">
            <v>826.063277</v>
          </cell>
          <cell r="J28">
            <v>32.542064923</v>
          </cell>
        </row>
        <row r="29">
          <cell r="A29" t="str">
            <v>8  Germany </v>
          </cell>
          <cell r="B29">
            <v>65.352087</v>
          </cell>
          <cell r="C29">
            <v>83.105368</v>
          </cell>
          <cell r="D29">
            <v>27.165591514</v>
          </cell>
          <cell r="E29">
            <v>183.270192</v>
          </cell>
          <cell r="F29">
            <v>235.168685</v>
          </cell>
          <cell r="G29">
            <v>28.318021842</v>
          </cell>
          <cell r="H29">
            <v>628.071255</v>
          </cell>
          <cell r="I29">
            <v>732.923588</v>
          </cell>
          <cell r="J29">
            <v>16.694337174</v>
          </cell>
        </row>
        <row r="30">
          <cell r="A30" t="str">
            <v>9  Taiwan </v>
          </cell>
          <cell r="B30">
            <v>48.131785</v>
          </cell>
          <cell r="C30">
            <v>48.394506</v>
          </cell>
          <cell r="D30">
            <v>0.5458368103</v>
          </cell>
          <cell r="E30">
            <v>131.997317</v>
          </cell>
          <cell r="F30">
            <v>165.633337</v>
          </cell>
          <cell r="G30">
            <v>25.482351281</v>
          </cell>
          <cell r="H30">
            <v>613.582434</v>
          </cell>
          <cell r="I30">
            <v>701.758791</v>
          </cell>
          <cell r="J30">
            <v>14.370743378</v>
          </cell>
        </row>
        <row r="31">
          <cell r="A31" t="str">
            <v>10  Malaysia </v>
          </cell>
          <cell r="B31">
            <v>51.652622</v>
          </cell>
          <cell r="C31">
            <v>61.118681</v>
          </cell>
          <cell r="D31">
            <v>18.326386219</v>
          </cell>
          <cell r="E31">
            <v>118.802216</v>
          </cell>
          <cell r="F31">
            <v>167.233754</v>
          </cell>
          <cell r="G31">
            <v>40.766527453</v>
          </cell>
          <cell r="H31">
            <v>450.402546</v>
          </cell>
          <cell r="I31">
            <v>615.585201</v>
          </cell>
          <cell r="J31">
            <v>36.67444966</v>
          </cell>
        </row>
        <row r="32">
          <cell r="A32" t="str">
            <v>11  Italy </v>
          </cell>
          <cell r="B32">
            <v>29.649623</v>
          </cell>
          <cell r="C32">
            <v>48.801838</v>
          </cell>
          <cell r="D32">
            <v>64.59513836</v>
          </cell>
          <cell r="E32">
            <v>101.920848</v>
          </cell>
          <cell r="F32">
            <v>151.059382</v>
          </cell>
          <cell r="G32">
            <v>48.212446192</v>
          </cell>
          <cell r="H32">
            <v>401.555209</v>
          </cell>
          <cell r="I32">
            <v>522.394992</v>
          </cell>
          <cell r="J32">
            <v>30.092943708</v>
          </cell>
        </row>
        <row r="33">
          <cell r="A33" t="str">
            <v>12  Belgium </v>
          </cell>
          <cell r="B33">
            <v>38.830741</v>
          </cell>
          <cell r="C33">
            <v>49.980626</v>
          </cell>
          <cell r="D33">
            <v>28.714067033</v>
          </cell>
          <cell r="E33">
            <v>106.114332</v>
          </cell>
          <cell r="F33">
            <v>153.734422</v>
          </cell>
          <cell r="G33">
            <v>44.876209559</v>
          </cell>
          <cell r="H33">
            <v>399.310233</v>
          </cell>
          <cell r="I33">
            <v>501.190253</v>
          </cell>
          <cell r="J33">
            <v>25.514001791</v>
          </cell>
        </row>
        <row r="34">
          <cell r="A34" t="str">
            <v>13  Singapore </v>
          </cell>
          <cell r="B34">
            <v>28.153282</v>
          </cell>
          <cell r="C34">
            <v>37.10707</v>
          </cell>
          <cell r="D34">
            <v>31.803709422</v>
          </cell>
          <cell r="E34">
            <v>100.373328</v>
          </cell>
          <cell r="F34">
            <v>107.792718</v>
          </cell>
          <cell r="G34">
            <v>7.3917943619</v>
          </cell>
          <cell r="H34">
            <v>422.971795</v>
          </cell>
          <cell r="I34">
            <v>497.00018</v>
          </cell>
          <cell r="J34">
            <v>17.501967241</v>
          </cell>
        </row>
        <row r="35">
          <cell r="A35" t="str">
            <v>14  Indonesia </v>
          </cell>
          <cell r="B35">
            <v>44.721971</v>
          </cell>
          <cell r="C35">
            <v>44.814102</v>
          </cell>
          <cell r="D35">
            <v>0.2060083622</v>
          </cell>
          <cell r="E35">
            <v>102.321237</v>
          </cell>
          <cell r="F35">
            <v>113.194782</v>
          </cell>
          <cell r="G35">
            <v>10.626870158</v>
          </cell>
          <cell r="H35">
            <v>279.330055</v>
          </cell>
          <cell r="I35">
            <v>495.191488</v>
          </cell>
          <cell r="J35">
            <v>77.278269608</v>
          </cell>
        </row>
        <row r="36">
          <cell r="A36" t="str">
            <v>15  Canada </v>
          </cell>
          <cell r="B36">
            <v>30.701926</v>
          </cell>
          <cell r="C36">
            <v>52.591361</v>
          </cell>
          <cell r="D36">
            <v>71.296618329</v>
          </cell>
          <cell r="E36">
            <v>79.057375</v>
          </cell>
          <cell r="F36">
            <v>156.710853</v>
          </cell>
          <cell r="G36">
            <v>98.224204889</v>
          </cell>
          <cell r="H36">
            <v>301.024038</v>
          </cell>
          <cell r="I36">
            <v>482.610444</v>
          </cell>
          <cell r="J36">
            <v>60.32289222</v>
          </cell>
        </row>
        <row r="37">
          <cell r="A37" t="str">
            <v>16  Philippines </v>
          </cell>
          <cell r="B37">
            <v>33.416057</v>
          </cell>
          <cell r="C37">
            <v>41.934064</v>
          </cell>
          <cell r="D37">
            <v>25.490760325</v>
          </cell>
          <cell r="E37">
            <v>81.084251</v>
          </cell>
          <cell r="F37">
            <v>109.207338</v>
          </cell>
          <cell r="G37">
            <v>34.683784648</v>
          </cell>
          <cell r="H37">
            <v>302.450232</v>
          </cell>
          <cell r="I37">
            <v>420.798276</v>
          </cell>
          <cell r="J37">
            <v>39.129758049</v>
          </cell>
        </row>
        <row r="38">
          <cell r="A38" t="str">
            <v>17  Thailand </v>
          </cell>
          <cell r="B38">
            <v>22.447164</v>
          </cell>
          <cell r="C38">
            <v>27.960092</v>
          </cell>
          <cell r="D38">
            <v>24.559574653</v>
          </cell>
          <cell r="E38">
            <v>70.040893</v>
          </cell>
          <cell r="F38">
            <v>94.194031</v>
          </cell>
          <cell r="G38">
            <v>34.4843376</v>
          </cell>
          <cell r="H38">
            <v>263.386217</v>
          </cell>
          <cell r="I38">
            <v>344.203962</v>
          </cell>
          <cell r="J38">
            <v>30.684120802</v>
          </cell>
        </row>
        <row r="39">
          <cell r="A39" t="str">
            <v>18  France </v>
          </cell>
          <cell r="B39">
            <v>53.865675</v>
          </cell>
          <cell r="C39">
            <v>35.993401</v>
          </cell>
          <cell r="D39">
            <v>-33.17933731</v>
          </cell>
          <cell r="E39">
            <v>147.368763</v>
          </cell>
          <cell r="F39">
            <v>81.36325</v>
          </cell>
          <cell r="G39">
            <v>-44.78935132</v>
          </cell>
          <cell r="H39">
            <v>363.866021</v>
          </cell>
          <cell r="I39">
            <v>340.875622</v>
          </cell>
          <cell r="J39">
            <v>-6.31836931</v>
          </cell>
        </row>
        <row r="40">
          <cell r="A40" t="str">
            <v>19  Mexico </v>
          </cell>
          <cell r="B40">
            <v>44.444384</v>
          </cell>
          <cell r="C40">
            <v>40.500357</v>
          </cell>
          <cell r="D40">
            <v>-8.874072819</v>
          </cell>
          <cell r="E40">
            <v>87.291991</v>
          </cell>
          <cell r="F40">
            <v>103.791018</v>
          </cell>
          <cell r="G40">
            <v>18.900963091</v>
          </cell>
          <cell r="H40">
            <v>208.317044</v>
          </cell>
          <cell r="I40">
            <v>325.943534</v>
          </cell>
          <cell r="J40">
            <v>56.465130141</v>
          </cell>
        </row>
        <row r="41">
          <cell r="A41" t="str">
            <v>20  Saudi Arabia </v>
          </cell>
          <cell r="B41">
            <v>22.101726</v>
          </cell>
          <cell r="C41">
            <v>20.810362</v>
          </cell>
          <cell r="D41">
            <v>-5.842819697</v>
          </cell>
          <cell r="E41">
            <v>59.624346</v>
          </cell>
          <cell r="F41">
            <v>73.390033</v>
          </cell>
          <cell r="G41">
            <v>23.087359315</v>
          </cell>
          <cell r="H41">
            <v>199.675594</v>
          </cell>
          <cell r="I41">
            <v>249.798636</v>
          </cell>
          <cell r="J41">
            <v>25.102237582</v>
          </cell>
        </row>
        <row r="43">
          <cell r="A43" t="str">
            <v>Summary</v>
          </cell>
        </row>
        <row r="45">
          <cell r="A45" t="str">
            <v>Top twenty countries</v>
          </cell>
          <cell r="B45">
            <v>1950.582877</v>
          </cell>
          <cell r="C45">
            <v>2158.333958</v>
          </cell>
          <cell r="D45">
            <v>10.65071797</v>
          </cell>
          <cell r="E45">
            <v>5222.678072</v>
          </cell>
          <cell r="F45">
            <v>6319.309744</v>
          </cell>
          <cell r="G45">
            <v>20.99749701</v>
          </cell>
          <cell r="H45">
            <v>20370.497506</v>
          </cell>
          <cell r="I45">
            <v>25387.251191</v>
          </cell>
          <cell r="J45">
            <v>24.627546203</v>
          </cell>
        </row>
        <row r="46">
          <cell r="A46" t="str">
            <v>Destination unknown - EU</v>
          </cell>
          <cell r="B46">
            <v>2.375075</v>
          </cell>
          <cell r="C46">
            <v>0.626818</v>
          </cell>
          <cell r="D46">
            <v>-73.60849657</v>
          </cell>
          <cell r="E46">
            <v>2.973541</v>
          </cell>
          <cell r="F46">
            <v>0.626818</v>
          </cell>
          <cell r="G46">
            <v>-78.92014941</v>
          </cell>
          <cell r="H46">
            <v>349.204138</v>
          </cell>
          <cell r="I46">
            <v>297.835667</v>
          </cell>
          <cell r="J46">
            <v>-14.7101553</v>
          </cell>
        </row>
        <row r="47">
          <cell r="A47" t="str">
            <v>Other countries</v>
          </cell>
          <cell r="B47">
            <v>297.873347</v>
          </cell>
          <cell r="C47">
            <v>386.467284</v>
          </cell>
          <cell r="D47">
            <v>29.742149773</v>
          </cell>
          <cell r="E47">
            <v>800.078832</v>
          </cell>
          <cell r="F47">
            <v>1132.393501</v>
          </cell>
          <cell r="G47">
            <v>41.535240742</v>
          </cell>
          <cell r="H47">
            <v>3238.376373</v>
          </cell>
          <cell r="I47">
            <v>4064.132322</v>
          </cell>
          <cell r="J47">
            <v>25.499072803</v>
          </cell>
        </row>
        <row r="49">
          <cell r="A49" t="str">
            <v>ALL COUNTRIES</v>
          </cell>
          <cell r="B49">
            <v>2250.831299</v>
          </cell>
          <cell r="C49">
            <v>2545.42806</v>
          </cell>
          <cell r="D49">
            <v>13.088353673</v>
          </cell>
          <cell r="E49">
            <v>6025.730445</v>
          </cell>
          <cell r="F49">
            <v>7452.330063</v>
          </cell>
          <cell r="G49">
            <v>23.675131688</v>
          </cell>
          <cell r="H49">
            <v>23958.078017</v>
          </cell>
          <cell r="I49">
            <v>29749.21918</v>
          </cell>
          <cell r="J49">
            <v>24.17197723</v>
          </cell>
        </row>
        <row r="51">
          <cell r="A51" t="str">
            <v>Bunkering, passengers'</v>
          </cell>
        </row>
        <row r="52">
          <cell r="A52" t="str">
            <v>baggage and ships' stores</v>
          </cell>
          <cell r="B52">
            <v>19.591127</v>
          </cell>
          <cell r="C52">
            <v>20.78407</v>
          </cell>
          <cell r="D52">
            <v>6.0892004835</v>
          </cell>
          <cell r="E52">
            <v>82.585474</v>
          </cell>
          <cell r="F52">
            <v>66.656132</v>
          </cell>
          <cell r="G52">
            <v>-19.28830971</v>
          </cell>
          <cell r="H52">
            <v>265.525862</v>
          </cell>
          <cell r="I52">
            <v>289.742357</v>
          </cell>
          <cell r="J52">
            <v>9.1202020088</v>
          </cell>
        </row>
        <row r="54">
          <cell r="A54" t="str">
            <v>All merchandise exports</v>
          </cell>
          <cell r="B54">
            <v>2270.422426</v>
          </cell>
          <cell r="C54">
            <v>2566.21213</v>
          </cell>
          <cell r="D54">
            <v>13.027959053</v>
          </cell>
          <cell r="E54">
            <v>6108.315919</v>
          </cell>
          <cell r="F54">
            <v>7518.986195</v>
          </cell>
          <cell r="G54">
            <v>23.094258626</v>
          </cell>
          <cell r="H54">
            <v>24223.603879</v>
          </cell>
          <cell r="I54">
            <v>30038.961537</v>
          </cell>
          <cell r="J54">
            <v>24.006987924</v>
          </cell>
        </row>
        <row r="56">
          <cell r="A56" t="str">
            <v>(1) Statistics are compiled according to the New Zealand Standard Classification of Countries 1999.</v>
          </cell>
        </row>
        <row r="57">
          <cell r="A57" t="str">
            <v>(2) Asia includes the former USSR Asian republics, while Europe includes Russia and the former USSR European states.</v>
          </cell>
        </row>
        <row r="58">
          <cell r="A58" t="str">
            <v>(3) APEC - Asia-Pacific Economic Co-operation countries.</v>
          </cell>
        </row>
        <row r="59">
          <cell r="A59" t="str">
            <v>(4) ASEAN - Association of South East Asian Nations.</v>
          </cell>
        </row>
        <row r="60">
          <cell r="A60" t="str">
            <v>P - Provisional. (Statistics for the last three months are provisional.)</v>
          </cell>
        </row>
        <row r="61">
          <cell r="A61" t="str">
            <v>OECD - Organisation for Economic Co-operation and Development.</v>
          </cell>
        </row>
        <row r="62">
          <cell r="A62" t="str">
            <v>EU - European Union.  </v>
          </cell>
        </row>
        <row r="63">
          <cell r="A63" t="str">
            <v>SAR - Special Administrative Region.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pane ySplit="11" topLeftCell="A12" activePane="bottomLeft" state="frozen"/>
      <selection pane="topLeft" activeCell="A1" sqref="A1:B1"/>
      <selection pane="bottomLeft" activeCell="A1" sqref="A1:B1"/>
    </sheetView>
  </sheetViews>
  <sheetFormatPr defaultColWidth="9.7109375" defaultRowHeight="12.75"/>
  <cols>
    <col min="1" max="1" width="7.421875" style="18" customWidth="1"/>
    <col min="2" max="2" width="4.7109375" style="18" customWidth="1"/>
    <col min="3" max="3" width="2.140625" style="18" customWidth="1"/>
    <col min="4" max="4" width="8.00390625" style="18" customWidth="1"/>
    <col min="5" max="5" width="2.7109375" style="18" customWidth="1"/>
    <col min="6" max="6" width="9.57421875" style="18" customWidth="1"/>
    <col min="7" max="7" width="8.00390625" style="18" customWidth="1"/>
    <col min="8" max="8" width="2.7109375" style="18" customWidth="1"/>
    <col min="9" max="9" width="9.57421875" style="18" customWidth="1"/>
    <col min="10" max="10" width="8.00390625" style="18" customWidth="1"/>
    <col min="11" max="11" width="2.7109375" style="18" customWidth="1"/>
    <col min="12" max="12" width="7.28125" style="18" customWidth="1"/>
    <col min="13" max="13" width="2.421875" style="18" customWidth="1"/>
    <col min="14" max="14" width="7.28125" style="18" customWidth="1"/>
    <col min="15" max="15" width="2.421875" style="18" customWidth="1"/>
    <col min="16" max="16" width="8.00390625" style="18" customWidth="1"/>
    <col min="17" max="17" width="2.7109375" style="18" customWidth="1"/>
    <col min="18" max="16384" width="9.7109375" style="18" customWidth="1"/>
  </cols>
  <sheetData>
    <row r="1" spans="1:2" s="26" customFormat="1" ht="12.75">
      <c r="A1" s="334" t="s">
        <v>0</v>
      </c>
      <c r="B1" s="334"/>
    </row>
    <row r="2" s="26" customFormat="1" ht="3.75" customHeight="1"/>
    <row r="3" spans="1:17" s="177" customFormat="1" ht="15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7" s="187" customFormat="1" ht="17.25" customHeight="1">
      <c r="A4" s="178" t="s">
        <v>211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7" ht="7.5" customHeight="1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2" customHeight="1">
      <c r="A6" s="335"/>
      <c r="B6" s="335"/>
      <c r="C6" s="336"/>
      <c r="D6" s="325" t="s">
        <v>110</v>
      </c>
      <c r="E6" s="326"/>
      <c r="F6" s="331" t="s">
        <v>122</v>
      </c>
      <c r="G6" s="325" t="s">
        <v>111</v>
      </c>
      <c r="H6" s="326"/>
      <c r="I6" s="331" t="s">
        <v>122</v>
      </c>
      <c r="J6" s="325" t="s">
        <v>121</v>
      </c>
      <c r="K6" s="326"/>
      <c r="L6" s="325" t="s">
        <v>112</v>
      </c>
      <c r="M6" s="326"/>
      <c r="N6" s="325" t="s">
        <v>212</v>
      </c>
      <c r="O6" s="326"/>
      <c r="P6" s="325" t="s">
        <v>113</v>
      </c>
      <c r="Q6" s="345"/>
    </row>
    <row r="7" spans="1:17" ht="12" customHeight="1">
      <c r="A7" s="337"/>
      <c r="B7" s="337"/>
      <c r="C7" s="338"/>
      <c r="D7" s="327"/>
      <c r="E7" s="328"/>
      <c r="F7" s="332"/>
      <c r="G7" s="327"/>
      <c r="H7" s="328"/>
      <c r="I7" s="332"/>
      <c r="J7" s="327"/>
      <c r="K7" s="328"/>
      <c r="L7" s="327" t="s">
        <v>5</v>
      </c>
      <c r="M7" s="328"/>
      <c r="N7" s="327" t="s">
        <v>5</v>
      </c>
      <c r="O7" s="328"/>
      <c r="P7" s="327"/>
      <c r="Q7" s="346"/>
    </row>
    <row r="8" spans="1:17" ht="12" customHeight="1">
      <c r="A8" s="337"/>
      <c r="B8" s="337"/>
      <c r="C8" s="338"/>
      <c r="D8" s="327"/>
      <c r="E8" s="328"/>
      <c r="F8" s="332"/>
      <c r="G8" s="327"/>
      <c r="H8" s="328"/>
      <c r="I8" s="332"/>
      <c r="J8" s="327"/>
      <c r="K8" s="328"/>
      <c r="L8" s="327" t="s">
        <v>7</v>
      </c>
      <c r="M8" s="328"/>
      <c r="N8" s="327" t="s">
        <v>7</v>
      </c>
      <c r="O8" s="328"/>
      <c r="P8" s="327"/>
      <c r="Q8" s="346"/>
    </row>
    <row r="9" spans="1:17" ht="12" customHeight="1">
      <c r="A9" s="339"/>
      <c r="B9" s="339"/>
      <c r="C9" s="340"/>
      <c r="D9" s="329"/>
      <c r="E9" s="330"/>
      <c r="F9" s="333"/>
      <c r="G9" s="329"/>
      <c r="H9" s="330"/>
      <c r="I9" s="333"/>
      <c r="J9" s="329"/>
      <c r="K9" s="330"/>
      <c r="L9" s="329" t="s">
        <v>8</v>
      </c>
      <c r="M9" s="330"/>
      <c r="N9" s="329" t="s">
        <v>8</v>
      </c>
      <c r="O9" s="330"/>
      <c r="P9" s="329"/>
      <c r="Q9" s="347"/>
    </row>
    <row r="10" spans="1:17" ht="11.25" customHeight="1">
      <c r="A10" s="125" t="s">
        <v>265</v>
      </c>
      <c r="B10" s="125"/>
      <c r="C10" s="125"/>
      <c r="D10" s="343" t="s">
        <v>27</v>
      </c>
      <c r="E10" s="344"/>
      <c r="F10" s="223"/>
      <c r="G10" s="343" t="s">
        <v>28</v>
      </c>
      <c r="H10" s="344"/>
      <c r="I10" s="223"/>
      <c r="J10" s="104"/>
      <c r="K10" s="105"/>
      <c r="L10" s="104" t="s">
        <v>79</v>
      </c>
      <c r="M10" s="105"/>
      <c r="N10" s="104" t="s">
        <v>31</v>
      </c>
      <c r="O10" s="105"/>
      <c r="P10" s="104" t="s">
        <v>29</v>
      </c>
      <c r="Q10" s="105"/>
    </row>
    <row r="11" spans="1:17" ht="12" customHeight="1">
      <c r="A11" s="103"/>
      <c r="B11" s="103"/>
      <c r="C11" s="103"/>
      <c r="D11" s="41" t="s">
        <v>9</v>
      </c>
      <c r="E11" s="42"/>
      <c r="F11" s="41" t="s">
        <v>10</v>
      </c>
      <c r="G11" s="41" t="s">
        <v>9</v>
      </c>
      <c r="H11" s="42"/>
      <c r="I11" s="41" t="s">
        <v>10</v>
      </c>
      <c r="J11" s="341" t="s">
        <v>9</v>
      </c>
      <c r="K11" s="342"/>
      <c r="L11" s="342"/>
      <c r="M11" s="342"/>
      <c r="N11" s="342"/>
      <c r="O11" s="342"/>
      <c r="P11" s="342"/>
      <c r="Q11" s="342"/>
    </row>
    <row r="12" spans="1:17" ht="12" customHeight="1">
      <c r="A12" s="244"/>
      <c r="B12" s="244"/>
      <c r="C12" s="110"/>
      <c r="D12" s="19"/>
      <c r="E12" s="110"/>
      <c r="F12" s="19"/>
      <c r="G12" s="19"/>
      <c r="H12" s="110"/>
      <c r="I12" s="19"/>
      <c r="J12" s="19"/>
      <c r="K12" s="110"/>
      <c r="L12" s="110"/>
      <c r="M12" s="110"/>
      <c r="N12" s="110"/>
      <c r="O12" s="110"/>
      <c r="P12" s="19"/>
      <c r="Q12" s="110"/>
    </row>
    <row r="13" spans="1:17" ht="12" customHeight="1">
      <c r="A13" s="272" t="s">
        <v>136</v>
      </c>
      <c r="B13" s="273"/>
      <c r="C13" s="110"/>
      <c r="D13" s="90"/>
      <c r="E13" s="110"/>
      <c r="F13" s="21"/>
      <c r="G13" s="90"/>
      <c r="H13" s="110"/>
      <c r="I13" s="21"/>
      <c r="J13" s="90"/>
      <c r="K13" s="110"/>
      <c r="L13" s="110"/>
      <c r="M13" s="110"/>
      <c r="N13" s="110"/>
      <c r="O13" s="110"/>
      <c r="P13" s="90"/>
      <c r="Q13" s="110"/>
    </row>
    <row r="14" spans="1:17" ht="12" customHeight="1">
      <c r="A14" s="262" t="s">
        <v>267</v>
      </c>
      <c r="B14" s="294" t="s">
        <v>268</v>
      </c>
      <c r="C14" s="110"/>
      <c r="D14" s="91">
        <v>23186.819932</v>
      </c>
      <c r="E14" s="110"/>
      <c r="F14" s="166">
        <v>4.2131566754</v>
      </c>
      <c r="G14" s="91">
        <v>25441.517659</v>
      </c>
      <c r="H14" s="110"/>
      <c r="I14" s="166">
        <v>11.724792965</v>
      </c>
      <c r="J14" s="92">
        <v>-2254.697727</v>
      </c>
      <c r="K14" s="110"/>
      <c r="L14" s="91">
        <v>913.530422</v>
      </c>
      <c r="M14" s="110"/>
      <c r="N14" s="91">
        <v>660.659712</v>
      </c>
      <c r="O14" s="110"/>
      <c r="P14" s="91">
        <v>23789.856019</v>
      </c>
      <c r="Q14" s="110"/>
    </row>
    <row r="15" spans="1:17" ht="12" customHeight="1">
      <c r="A15" s="262" t="s">
        <v>267</v>
      </c>
      <c r="B15" s="294" t="s">
        <v>269</v>
      </c>
      <c r="C15" s="110"/>
      <c r="D15" s="91">
        <v>27981.01741</v>
      </c>
      <c r="E15" s="110"/>
      <c r="F15" s="166">
        <v>20.676390691</v>
      </c>
      <c r="G15" s="91">
        <v>30820.37897</v>
      </c>
      <c r="H15" s="110"/>
      <c r="I15" s="166">
        <v>21.142061504</v>
      </c>
      <c r="J15" s="92">
        <v>-2839.36156</v>
      </c>
      <c r="K15" s="110"/>
      <c r="L15" s="91">
        <v>1182.03057</v>
      </c>
      <c r="M15" s="110"/>
      <c r="N15" s="91">
        <v>1067.505529</v>
      </c>
      <c r="O15" s="110"/>
      <c r="P15" s="91">
        <v>28980.293589</v>
      </c>
      <c r="Q15" s="110"/>
    </row>
    <row r="16" spans="1:17" ht="12" customHeight="1">
      <c r="A16" s="262" t="s">
        <v>267</v>
      </c>
      <c r="B16" s="294" t="s">
        <v>270</v>
      </c>
      <c r="C16" s="110"/>
      <c r="D16" s="91">
        <v>32889.279837</v>
      </c>
      <c r="E16" s="110"/>
      <c r="F16" s="166">
        <v>17.541400854</v>
      </c>
      <c r="G16" s="91">
        <v>31996.819795</v>
      </c>
      <c r="H16" s="110"/>
      <c r="I16" s="166">
        <v>3.8170874737</v>
      </c>
      <c r="J16" s="92">
        <v>892.460042</v>
      </c>
      <c r="K16" s="110"/>
      <c r="L16" s="91">
        <v>1071.154366</v>
      </c>
      <c r="M16" s="110"/>
      <c r="N16" s="91">
        <v>123.686638</v>
      </c>
      <c r="O16" s="110"/>
      <c r="P16" s="91">
        <v>29917.082234</v>
      </c>
      <c r="Q16" s="110"/>
    </row>
    <row r="17" spans="1:17" ht="12" customHeight="1">
      <c r="A17" s="262" t="s">
        <v>267</v>
      </c>
      <c r="B17" s="294" t="s">
        <v>271</v>
      </c>
      <c r="C17" s="110"/>
      <c r="D17" s="91">
        <v>31424.218165</v>
      </c>
      <c r="E17" s="110"/>
      <c r="F17" s="166">
        <v>-4.454526457</v>
      </c>
      <c r="G17" s="91">
        <v>32323.251364</v>
      </c>
      <c r="H17" s="110"/>
      <c r="I17" s="166">
        <v>1.020200042</v>
      </c>
      <c r="J17" s="92">
        <v>-899.033199</v>
      </c>
      <c r="K17" s="110"/>
      <c r="L17" s="91">
        <v>1224.196075</v>
      </c>
      <c r="M17" s="110"/>
      <c r="N17" s="91">
        <v>0</v>
      </c>
      <c r="O17" s="110"/>
      <c r="P17" s="91">
        <v>30312.377992</v>
      </c>
      <c r="Q17" s="110"/>
    </row>
    <row r="18" spans="1:17" ht="12" customHeight="1">
      <c r="A18" s="262" t="s">
        <v>267</v>
      </c>
      <c r="B18" s="294" t="s">
        <v>272</v>
      </c>
      <c r="C18" s="110"/>
      <c r="D18" s="91">
        <v>28551.395483</v>
      </c>
      <c r="E18" s="110"/>
      <c r="F18" s="166">
        <v>-9.142065737</v>
      </c>
      <c r="G18" s="91">
        <v>31785.706713</v>
      </c>
      <c r="H18" s="110"/>
      <c r="I18" s="166">
        <v>-1.663027784</v>
      </c>
      <c r="J18" s="92">
        <v>-3234.31123</v>
      </c>
      <c r="K18" s="110"/>
      <c r="L18" s="91">
        <v>1114.611082</v>
      </c>
      <c r="M18" s="110"/>
      <c r="N18" s="91">
        <v>0</v>
      </c>
      <c r="O18" s="110"/>
      <c r="P18" s="91">
        <v>29800.53455</v>
      </c>
      <c r="Q18" s="110"/>
    </row>
    <row r="19" spans="1:17" ht="12" customHeight="1">
      <c r="A19" s="262" t="s">
        <v>267</v>
      </c>
      <c r="B19" s="294" t="s">
        <v>273</v>
      </c>
      <c r="C19" s="110"/>
      <c r="D19" s="91">
        <v>30246.662994</v>
      </c>
      <c r="E19" s="110"/>
      <c r="F19" s="166">
        <v>5.9375994844</v>
      </c>
      <c r="G19" s="91">
        <v>34141.39067</v>
      </c>
      <c r="H19" s="110"/>
      <c r="I19" s="166">
        <v>7.4111423045</v>
      </c>
      <c r="J19" s="92">
        <v>-3894.727676</v>
      </c>
      <c r="K19" s="110"/>
      <c r="L19" s="91">
        <v>1167.966089</v>
      </c>
      <c r="M19" s="110"/>
      <c r="N19" s="91">
        <v>100.601497</v>
      </c>
      <c r="O19" s="110"/>
      <c r="P19" s="91">
        <v>32032.819866</v>
      </c>
      <c r="Q19" s="110"/>
    </row>
    <row r="20" spans="1:17" ht="12" customHeight="1">
      <c r="A20" s="262" t="s">
        <v>267</v>
      </c>
      <c r="B20" s="294" t="s">
        <v>274</v>
      </c>
      <c r="C20" s="110"/>
      <c r="D20" s="91">
        <v>30736.420624</v>
      </c>
      <c r="E20" s="110"/>
      <c r="F20" s="166">
        <v>1.6192121098</v>
      </c>
      <c r="G20" s="91">
        <v>36864.917462</v>
      </c>
      <c r="H20" s="110"/>
      <c r="I20" s="166">
        <v>7.9771993424</v>
      </c>
      <c r="J20" s="92">
        <v>-6128.496838</v>
      </c>
      <c r="K20" s="110"/>
      <c r="L20" s="91">
        <v>1352.449486</v>
      </c>
      <c r="M20" s="110"/>
      <c r="N20" s="91">
        <v>206.126087</v>
      </c>
      <c r="O20" s="110"/>
      <c r="P20" s="91">
        <v>34450.121887</v>
      </c>
      <c r="Q20" s="110"/>
    </row>
    <row r="21" spans="1:17" ht="12" customHeight="1">
      <c r="A21" s="262" t="s">
        <v>267</v>
      </c>
      <c r="B21" s="294" t="s">
        <v>275</v>
      </c>
      <c r="C21" s="110"/>
      <c r="D21" s="91">
        <v>34129.401818</v>
      </c>
      <c r="E21" s="110"/>
      <c r="F21" s="166">
        <v>11.038960052</v>
      </c>
      <c r="G21" s="91">
        <v>40590.321888</v>
      </c>
      <c r="H21" s="110"/>
      <c r="I21" s="166">
        <v>10.105554773</v>
      </c>
      <c r="J21" s="92">
        <v>-6460.92007</v>
      </c>
      <c r="K21" s="110"/>
      <c r="L21" s="91">
        <v>1808.014204</v>
      </c>
      <c r="M21" s="110"/>
      <c r="N21" s="91">
        <v>1339.715742</v>
      </c>
      <c r="O21" s="110"/>
      <c r="P21" s="91">
        <v>38044.667905</v>
      </c>
      <c r="Q21" s="110"/>
    </row>
    <row r="22" spans="1:17" ht="12" customHeight="1">
      <c r="A22" s="262" t="s">
        <v>267</v>
      </c>
      <c r="B22" s="294" t="s">
        <v>276</v>
      </c>
      <c r="C22" s="110"/>
      <c r="D22" s="91">
        <v>35241.692293</v>
      </c>
      <c r="E22" s="110"/>
      <c r="F22" s="166">
        <v>3.2590388807</v>
      </c>
      <c r="G22" s="91">
        <v>41129.847038</v>
      </c>
      <c r="H22" s="110"/>
      <c r="I22" s="166">
        <v>1.3291965299</v>
      </c>
      <c r="J22" s="92">
        <v>-5888.154745</v>
      </c>
      <c r="K22" s="110"/>
      <c r="L22" s="91">
        <v>1586.853839</v>
      </c>
      <c r="M22" s="110"/>
      <c r="N22" s="91">
        <v>772.664218</v>
      </c>
      <c r="O22" s="110"/>
      <c r="P22" s="91">
        <v>38669.448339</v>
      </c>
      <c r="Q22" s="110"/>
    </row>
    <row r="23" spans="1:17" ht="12" customHeight="1">
      <c r="A23" s="262" t="s">
        <v>267</v>
      </c>
      <c r="B23" s="294" t="s">
        <v>277</v>
      </c>
      <c r="C23" s="110"/>
      <c r="D23" s="91">
        <v>42431.298338</v>
      </c>
      <c r="E23" s="110"/>
      <c r="F23" s="166">
        <v>20.400853583</v>
      </c>
      <c r="G23" s="91">
        <v>47699.899949</v>
      </c>
      <c r="H23" s="110"/>
      <c r="I23" s="166">
        <v>15.973929844</v>
      </c>
      <c r="J23" s="92">
        <v>-5268.601611</v>
      </c>
      <c r="K23" s="110"/>
      <c r="L23" s="91">
        <v>1544.310495</v>
      </c>
      <c r="M23" s="110"/>
      <c r="N23" s="91">
        <v>579.522908</v>
      </c>
      <c r="O23" s="110"/>
      <c r="P23" s="91">
        <v>44915.00531</v>
      </c>
      <c r="Q23" s="110"/>
    </row>
    <row r="24" spans="1:17" ht="12" customHeight="1">
      <c r="A24" s="262" t="s">
        <v>267</v>
      </c>
      <c r="B24" s="294" t="s">
        <v>278</v>
      </c>
      <c r="C24" s="110" t="s">
        <v>11</v>
      </c>
      <c r="D24" s="91">
        <v>40733.901223</v>
      </c>
      <c r="E24" s="168"/>
      <c r="F24" s="166">
        <v>-4.000342157</v>
      </c>
      <c r="G24" s="91">
        <v>41898.331827</v>
      </c>
      <c r="H24" s="110"/>
      <c r="I24" s="166">
        <v>-12.16264212</v>
      </c>
      <c r="J24" s="92">
        <v>-1164.430604</v>
      </c>
      <c r="K24" s="110"/>
      <c r="L24" s="91">
        <v>1938.708094</v>
      </c>
      <c r="M24" s="110"/>
      <c r="N24" s="91">
        <v>570.834538</v>
      </c>
      <c r="O24" s="110"/>
      <c r="P24" s="91">
        <v>39587.744172</v>
      </c>
      <c r="Q24" s="110"/>
    </row>
    <row r="25" spans="1:17" ht="12" customHeight="1">
      <c r="A25" s="262"/>
      <c r="B25" s="262"/>
      <c r="C25" s="110"/>
      <c r="D25" s="91"/>
      <c r="E25" s="110"/>
      <c r="F25" s="166"/>
      <c r="G25" s="91"/>
      <c r="H25" s="110"/>
      <c r="I25" s="166"/>
      <c r="J25" s="92"/>
      <c r="K25" s="110"/>
      <c r="L25" s="91"/>
      <c r="M25" s="110"/>
      <c r="N25" s="91"/>
      <c r="O25" s="110"/>
      <c r="P25" s="91"/>
      <c r="Q25" s="110"/>
    </row>
    <row r="26" spans="1:17" ht="12" customHeight="1">
      <c r="A26" s="274" t="s">
        <v>15</v>
      </c>
      <c r="B26" s="273"/>
      <c r="C26" s="110"/>
      <c r="D26" s="91"/>
      <c r="E26" s="110"/>
      <c r="F26" s="166"/>
      <c r="G26" s="91"/>
      <c r="H26" s="110"/>
      <c r="I26" s="166"/>
      <c r="J26" s="92"/>
      <c r="K26" s="110"/>
      <c r="L26" s="91"/>
      <c r="M26" s="110"/>
      <c r="N26" s="91"/>
      <c r="O26" s="110"/>
      <c r="P26" s="91"/>
      <c r="Q26" s="110"/>
    </row>
    <row r="27" spans="1:17" ht="12" customHeight="1">
      <c r="A27" s="262" t="s">
        <v>267</v>
      </c>
      <c r="B27" s="294" t="s">
        <v>277</v>
      </c>
      <c r="C27" s="110"/>
      <c r="D27" s="91">
        <v>10573.627969</v>
      </c>
      <c r="E27" s="110"/>
      <c r="F27" s="166">
        <v>17.986556796</v>
      </c>
      <c r="G27" s="91">
        <v>13667.46979</v>
      </c>
      <c r="H27" s="110"/>
      <c r="I27" s="166">
        <v>21.435531785</v>
      </c>
      <c r="J27" s="92">
        <v>-3093.841821</v>
      </c>
      <c r="K27" s="110"/>
      <c r="L27" s="91">
        <v>436.113257</v>
      </c>
      <c r="M27" s="110"/>
      <c r="N27" s="91">
        <v>102.237647</v>
      </c>
      <c r="O27" s="110"/>
      <c r="P27" s="91">
        <v>12834.612251</v>
      </c>
      <c r="Q27" s="110"/>
    </row>
    <row r="28" spans="1:17" ht="12" customHeight="1">
      <c r="A28" s="262" t="s">
        <v>279</v>
      </c>
      <c r="B28" s="294" t="s">
        <v>278</v>
      </c>
      <c r="C28" s="110"/>
      <c r="D28" s="91">
        <v>10691.761518</v>
      </c>
      <c r="E28" s="110"/>
      <c r="F28" s="166">
        <v>5.5025824399</v>
      </c>
      <c r="G28" s="91">
        <v>11728.324527</v>
      </c>
      <c r="H28" s="110"/>
      <c r="I28" s="166">
        <v>6.290725835</v>
      </c>
      <c r="J28" s="92">
        <v>-1036.563009</v>
      </c>
      <c r="K28" s="110"/>
      <c r="L28" s="91">
        <v>532.682713</v>
      </c>
      <c r="M28" s="110"/>
      <c r="N28" s="91">
        <v>0</v>
      </c>
      <c r="O28" s="110"/>
      <c r="P28" s="91">
        <v>10987.079923</v>
      </c>
      <c r="Q28" s="110"/>
    </row>
    <row r="29" spans="1:17" ht="12" customHeight="1">
      <c r="A29" s="262" t="s">
        <v>280</v>
      </c>
      <c r="B29" s="294" t="s">
        <v>278</v>
      </c>
      <c r="C29" s="110"/>
      <c r="D29" s="91">
        <v>11135.609856</v>
      </c>
      <c r="E29" s="110"/>
      <c r="F29" s="166">
        <v>1.6355835373</v>
      </c>
      <c r="G29" s="91">
        <v>9893.321159</v>
      </c>
      <c r="H29" s="110"/>
      <c r="I29" s="166">
        <v>-10.46324729</v>
      </c>
      <c r="J29" s="92">
        <v>1242.288697</v>
      </c>
      <c r="K29" s="110"/>
      <c r="L29" s="91">
        <v>586.207757</v>
      </c>
      <c r="M29" s="110"/>
      <c r="N29" s="91">
        <v>0</v>
      </c>
      <c r="O29" s="110"/>
      <c r="P29" s="91">
        <v>9321.456376</v>
      </c>
      <c r="Q29" s="110"/>
    </row>
    <row r="30" spans="1:17" ht="12" customHeight="1">
      <c r="A30" s="262" t="s">
        <v>281</v>
      </c>
      <c r="B30" s="294" t="s">
        <v>278</v>
      </c>
      <c r="C30" s="110" t="s">
        <v>2</v>
      </c>
      <c r="D30" s="91">
        <v>10368.0546</v>
      </c>
      <c r="E30" s="110"/>
      <c r="F30" s="166">
        <v>-3.706500841</v>
      </c>
      <c r="G30" s="91">
        <v>9970.653741</v>
      </c>
      <c r="H30" s="110"/>
      <c r="I30" s="166">
        <v>-16.55507437</v>
      </c>
      <c r="J30" s="92">
        <v>397.400859</v>
      </c>
      <c r="K30" s="110"/>
      <c r="L30" s="91">
        <v>471.172224</v>
      </c>
      <c r="M30" s="110"/>
      <c r="N30" s="91">
        <v>570.834538</v>
      </c>
      <c r="O30" s="110"/>
      <c r="P30" s="91">
        <v>9492.972846</v>
      </c>
      <c r="Q30" s="110"/>
    </row>
    <row r="31" spans="1:17" ht="12" customHeight="1">
      <c r="A31" s="262" t="s">
        <v>267</v>
      </c>
      <c r="B31" s="294" t="s">
        <v>278</v>
      </c>
      <c r="C31" s="110" t="s">
        <v>11</v>
      </c>
      <c r="D31" s="91">
        <v>8538.475249</v>
      </c>
      <c r="E31" s="168"/>
      <c r="F31" s="166">
        <v>-19.2474402</v>
      </c>
      <c r="G31" s="91">
        <v>10306.0324</v>
      </c>
      <c r="H31" s="110"/>
      <c r="I31" s="166">
        <v>-24.59443805</v>
      </c>
      <c r="J31" s="92">
        <v>-1767.557151</v>
      </c>
      <c r="K31" s="110"/>
      <c r="L31" s="91">
        <v>348.6454</v>
      </c>
      <c r="M31" s="110"/>
      <c r="N31" s="91">
        <v>0</v>
      </c>
      <c r="O31" s="110"/>
      <c r="P31" s="91">
        <v>9786.235027</v>
      </c>
      <c r="Q31" s="110"/>
    </row>
    <row r="32" spans="1:17" ht="12" customHeight="1">
      <c r="A32" s="262"/>
      <c r="B32" s="294"/>
      <c r="C32" s="110"/>
      <c r="D32" s="91"/>
      <c r="E32" s="168"/>
      <c r="F32" s="166"/>
      <c r="G32" s="91"/>
      <c r="H32" s="110"/>
      <c r="I32" s="166"/>
      <c r="J32" s="92"/>
      <c r="K32" s="110"/>
      <c r="L32" s="91"/>
      <c r="M32" s="110"/>
      <c r="N32" s="91"/>
      <c r="O32" s="110"/>
      <c r="P32" s="91"/>
      <c r="Q32" s="110"/>
    </row>
    <row r="33" spans="1:17" ht="12" customHeight="1">
      <c r="A33" s="275" t="s">
        <v>168</v>
      </c>
      <c r="B33" s="273"/>
      <c r="C33" s="110"/>
      <c r="D33" s="91"/>
      <c r="E33" s="110"/>
      <c r="F33" s="166"/>
      <c r="G33" s="91"/>
      <c r="H33" s="110"/>
      <c r="I33" s="166"/>
      <c r="J33" s="93"/>
      <c r="K33" s="110"/>
      <c r="L33" s="91"/>
      <c r="M33" s="110"/>
      <c r="N33" s="91"/>
      <c r="O33" s="110"/>
      <c r="P33" s="91"/>
      <c r="Q33" s="110"/>
    </row>
    <row r="34" spans="1:17" ht="12" customHeight="1">
      <c r="A34" s="276">
        <v>2007</v>
      </c>
      <c r="B34" s="239" t="s">
        <v>282</v>
      </c>
      <c r="C34" s="110" t="s">
        <v>38</v>
      </c>
      <c r="D34" s="91">
        <v>3367.920105</v>
      </c>
      <c r="E34" s="110"/>
      <c r="F34" s="166">
        <v>23.954353152</v>
      </c>
      <c r="G34" s="91">
        <v>4141.923737</v>
      </c>
      <c r="H34" s="110"/>
      <c r="I34" s="166">
        <v>6.4706156004</v>
      </c>
      <c r="J34" s="93">
        <v>-774.003632</v>
      </c>
      <c r="K34" s="110"/>
      <c r="L34" s="91">
        <v>208.064343</v>
      </c>
      <c r="M34" s="110"/>
      <c r="N34" s="91">
        <v>154.174091</v>
      </c>
      <c r="O34" s="110"/>
      <c r="P34" s="91">
        <v>3904.870661</v>
      </c>
      <c r="Q34" s="110"/>
    </row>
    <row r="35" spans="1:17" ht="12" customHeight="1">
      <c r="A35" s="276" t="s">
        <v>38</v>
      </c>
      <c r="B35" s="239" t="s">
        <v>283</v>
      </c>
      <c r="C35" s="110" t="s">
        <v>38</v>
      </c>
      <c r="D35" s="91">
        <v>3368.356096</v>
      </c>
      <c r="E35" s="110"/>
      <c r="F35" s="166">
        <v>20.780834925</v>
      </c>
      <c r="G35" s="91">
        <v>3996.283177</v>
      </c>
      <c r="H35" s="110"/>
      <c r="I35" s="166">
        <v>10.736666242</v>
      </c>
      <c r="J35" s="93">
        <v>-627.927081</v>
      </c>
      <c r="K35" s="110"/>
      <c r="L35" s="91">
        <v>126.919806</v>
      </c>
      <c r="M35" s="110"/>
      <c r="N35" s="91">
        <v>0</v>
      </c>
      <c r="O35" s="110"/>
      <c r="P35" s="91">
        <v>3762.348933</v>
      </c>
      <c r="Q35" s="110"/>
    </row>
    <row r="36" spans="1:17" ht="12" customHeight="1">
      <c r="A36" s="276" t="s">
        <v>38</v>
      </c>
      <c r="B36" s="239" t="s">
        <v>284</v>
      </c>
      <c r="C36" s="110" t="s">
        <v>38</v>
      </c>
      <c r="D36" s="91">
        <v>3682.278429</v>
      </c>
      <c r="E36" s="110"/>
      <c r="F36" s="166">
        <v>24.959055003</v>
      </c>
      <c r="G36" s="91">
        <v>3643.768073</v>
      </c>
      <c r="H36" s="110"/>
      <c r="I36" s="166">
        <v>10.665332212</v>
      </c>
      <c r="J36" s="93">
        <v>38.510356</v>
      </c>
      <c r="K36" s="110"/>
      <c r="L36" s="91">
        <v>108.440758</v>
      </c>
      <c r="M36" s="110"/>
      <c r="N36" s="91">
        <v>0</v>
      </c>
      <c r="O36" s="110"/>
      <c r="P36" s="91">
        <v>3441.498193</v>
      </c>
      <c r="Q36" s="110"/>
    </row>
    <row r="37" spans="1:17" ht="12" customHeight="1">
      <c r="A37" s="276" t="s">
        <v>2</v>
      </c>
      <c r="B37" s="239"/>
      <c r="C37" s="110"/>
      <c r="D37" s="91"/>
      <c r="E37" s="110"/>
      <c r="F37" s="166"/>
      <c r="G37" s="91"/>
      <c r="H37" s="110"/>
      <c r="I37" s="166"/>
      <c r="J37" s="93"/>
      <c r="K37" s="110"/>
      <c r="L37" s="91"/>
      <c r="M37" s="110"/>
      <c r="N37" s="91"/>
      <c r="O37" s="110"/>
      <c r="P37" s="91"/>
      <c r="Q37" s="110"/>
    </row>
    <row r="38" spans="1:17" ht="12" customHeight="1">
      <c r="A38" s="276">
        <v>2008</v>
      </c>
      <c r="B38" s="239" t="s">
        <v>285</v>
      </c>
      <c r="C38" s="110" t="s">
        <v>38</v>
      </c>
      <c r="D38" s="91">
        <v>3083.488518</v>
      </c>
      <c r="E38" s="110"/>
      <c r="F38" s="166">
        <v>24.140754785</v>
      </c>
      <c r="G38" s="91">
        <v>3394.142406</v>
      </c>
      <c r="H38" s="110"/>
      <c r="I38" s="166">
        <v>2.5804798131</v>
      </c>
      <c r="J38" s="93">
        <v>-310.653888</v>
      </c>
      <c r="K38" s="110"/>
      <c r="L38" s="91">
        <v>85.297859</v>
      </c>
      <c r="M38" s="110"/>
      <c r="N38" s="91">
        <v>0</v>
      </c>
      <c r="O38" s="110"/>
      <c r="P38" s="91">
        <v>3189.468012</v>
      </c>
      <c r="Q38" s="110"/>
    </row>
    <row r="39" spans="1:17" ht="12" customHeight="1">
      <c r="A39" s="276" t="s">
        <v>38</v>
      </c>
      <c r="B39" s="111" t="s">
        <v>286</v>
      </c>
      <c r="C39" s="110" t="s">
        <v>38</v>
      </c>
      <c r="D39" s="91">
        <v>3698.939543</v>
      </c>
      <c r="E39" s="110"/>
      <c r="F39" s="166">
        <v>29.910110375</v>
      </c>
      <c r="G39" s="91">
        <v>3456.249276</v>
      </c>
      <c r="H39" s="110"/>
      <c r="I39" s="166">
        <v>16.18619609</v>
      </c>
      <c r="J39" s="93">
        <v>242.690267</v>
      </c>
      <c r="K39" s="110"/>
      <c r="L39" s="91">
        <v>110.269054</v>
      </c>
      <c r="M39" s="110"/>
      <c r="N39" s="91">
        <v>0</v>
      </c>
      <c r="O39" s="110"/>
      <c r="P39" s="91">
        <v>3245.224106</v>
      </c>
      <c r="Q39" s="110"/>
    </row>
    <row r="40" spans="1:17" ht="12" customHeight="1">
      <c r="A40" s="276" t="s">
        <v>38</v>
      </c>
      <c r="B40" s="239" t="s">
        <v>287</v>
      </c>
      <c r="C40" s="110" t="s">
        <v>38</v>
      </c>
      <c r="D40" s="91">
        <v>3431.313296</v>
      </c>
      <c r="E40" s="110"/>
      <c r="F40" s="166">
        <v>3.5477370513</v>
      </c>
      <c r="G40" s="91">
        <v>3474.457172</v>
      </c>
      <c r="H40" s="110"/>
      <c r="I40" s="166">
        <v>6.6947345194</v>
      </c>
      <c r="J40" s="93">
        <v>-43.143876</v>
      </c>
      <c r="K40" s="110"/>
      <c r="L40" s="91">
        <v>128.424102</v>
      </c>
      <c r="M40" s="110"/>
      <c r="N40" s="91">
        <v>0</v>
      </c>
      <c r="O40" s="110"/>
      <c r="P40" s="91">
        <v>3276.633682</v>
      </c>
      <c r="Q40" s="110"/>
    </row>
    <row r="41" spans="1:17" ht="12" customHeight="1">
      <c r="A41" s="276" t="s">
        <v>38</v>
      </c>
      <c r="B41" s="239" t="s">
        <v>288</v>
      </c>
      <c r="C41" s="110" t="s">
        <v>38</v>
      </c>
      <c r="D41" s="91">
        <v>3826.155801</v>
      </c>
      <c r="E41" s="110"/>
      <c r="F41" s="166">
        <v>20.722466923</v>
      </c>
      <c r="G41" s="91">
        <v>4118.746273</v>
      </c>
      <c r="H41" s="110"/>
      <c r="I41" s="166">
        <v>21.655195709</v>
      </c>
      <c r="J41" s="93">
        <v>-292.590472</v>
      </c>
      <c r="K41" s="110"/>
      <c r="L41" s="91">
        <v>124.596683</v>
      </c>
      <c r="M41" s="110"/>
      <c r="N41" s="91">
        <v>477.285261</v>
      </c>
      <c r="O41" s="110"/>
      <c r="P41" s="91">
        <v>3890.789954</v>
      </c>
      <c r="Q41" s="110"/>
    </row>
    <row r="42" spans="1:17" ht="12" customHeight="1">
      <c r="A42" s="276" t="s">
        <v>38</v>
      </c>
      <c r="B42" s="239" t="s">
        <v>289</v>
      </c>
      <c r="C42" s="110" t="s">
        <v>38</v>
      </c>
      <c r="D42" s="91">
        <v>3741.267598</v>
      </c>
      <c r="E42" s="110"/>
      <c r="F42" s="166">
        <v>11.679939861</v>
      </c>
      <c r="G42" s="91">
        <v>3910.745226</v>
      </c>
      <c r="H42" s="110"/>
      <c r="I42" s="166">
        <v>17.018254129</v>
      </c>
      <c r="J42" s="93">
        <v>-169.477628</v>
      </c>
      <c r="K42" s="110"/>
      <c r="L42" s="91">
        <v>178.232</v>
      </c>
      <c r="M42" s="110"/>
      <c r="N42" s="91">
        <v>0</v>
      </c>
      <c r="O42" s="110"/>
      <c r="P42" s="91">
        <v>3687.191357</v>
      </c>
      <c r="Q42" s="110"/>
    </row>
    <row r="43" spans="1:17" ht="12" customHeight="1">
      <c r="A43" s="276" t="s">
        <v>38</v>
      </c>
      <c r="B43" s="239" t="s">
        <v>290</v>
      </c>
      <c r="C43" s="110" t="s">
        <v>38</v>
      </c>
      <c r="D43" s="91">
        <v>3593.955606</v>
      </c>
      <c r="E43" s="110"/>
      <c r="F43" s="166">
        <v>31.194901164</v>
      </c>
      <c r="G43" s="91">
        <v>3809.002848</v>
      </c>
      <c r="H43" s="110"/>
      <c r="I43" s="166">
        <v>16.920808537</v>
      </c>
      <c r="J43" s="93">
        <v>-215.047242</v>
      </c>
      <c r="K43" s="110"/>
      <c r="L43" s="91">
        <v>124.766061</v>
      </c>
      <c r="M43" s="110"/>
      <c r="N43" s="91">
        <v>0</v>
      </c>
      <c r="O43" s="110"/>
      <c r="P43" s="91">
        <v>3600.485293</v>
      </c>
      <c r="Q43" s="110"/>
    </row>
    <row r="44" spans="1:17" ht="12" customHeight="1">
      <c r="A44" s="276" t="s">
        <v>38</v>
      </c>
      <c r="B44" s="239" t="s">
        <v>291</v>
      </c>
      <c r="C44" s="110" t="s">
        <v>38</v>
      </c>
      <c r="D44" s="91">
        <v>3431.915482</v>
      </c>
      <c r="E44" s="110"/>
      <c r="F44" s="166">
        <v>29.963875216</v>
      </c>
      <c r="G44" s="91">
        <v>4229.035708</v>
      </c>
      <c r="H44" s="110"/>
      <c r="I44" s="166">
        <v>22.64457512</v>
      </c>
      <c r="J44" s="93">
        <v>-797.120226</v>
      </c>
      <c r="K44" s="110"/>
      <c r="L44" s="91">
        <v>121.250915</v>
      </c>
      <c r="M44" s="110"/>
      <c r="N44" s="91">
        <v>0</v>
      </c>
      <c r="O44" s="110"/>
      <c r="P44" s="91">
        <v>3986.753529</v>
      </c>
      <c r="Q44" s="110"/>
    </row>
    <row r="45" spans="1:17" ht="12" customHeight="1">
      <c r="A45" s="276" t="s">
        <v>38</v>
      </c>
      <c r="B45" s="239" t="s">
        <v>292</v>
      </c>
      <c r="C45" s="110" t="s">
        <v>38</v>
      </c>
      <c r="D45" s="91">
        <v>3574.762714</v>
      </c>
      <c r="E45" s="110"/>
      <c r="F45" s="166">
        <v>34.347861511</v>
      </c>
      <c r="G45" s="91">
        <v>4422.529659</v>
      </c>
      <c r="H45" s="110"/>
      <c r="I45" s="166">
        <v>22.576907292</v>
      </c>
      <c r="J45" s="93">
        <v>-847.766945</v>
      </c>
      <c r="K45" s="110"/>
      <c r="L45" s="91">
        <v>176.29081</v>
      </c>
      <c r="M45" s="110"/>
      <c r="N45" s="91">
        <v>102.237647</v>
      </c>
      <c r="O45" s="110"/>
      <c r="P45" s="91">
        <v>4176.561748</v>
      </c>
      <c r="Q45" s="110"/>
    </row>
    <row r="46" spans="1:17" ht="12" customHeight="1">
      <c r="A46" s="276" t="s">
        <v>38</v>
      </c>
      <c r="B46" s="239" t="s">
        <v>293</v>
      </c>
      <c r="C46" s="110" t="s">
        <v>38</v>
      </c>
      <c r="D46" s="91">
        <v>3173.002222</v>
      </c>
      <c r="E46" s="110"/>
      <c r="F46" s="166">
        <v>8.1836862431</v>
      </c>
      <c r="G46" s="91">
        <v>4424.918455</v>
      </c>
      <c r="H46" s="110"/>
      <c r="I46" s="166">
        <v>26.244762201</v>
      </c>
      <c r="J46" s="93">
        <v>-1251.916233</v>
      </c>
      <c r="K46" s="110"/>
      <c r="L46" s="91">
        <v>125.433348</v>
      </c>
      <c r="M46" s="110"/>
      <c r="N46" s="91">
        <v>0</v>
      </c>
      <c r="O46" s="110"/>
      <c r="P46" s="91">
        <v>4138.055494</v>
      </c>
      <c r="Q46" s="110"/>
    </row>
    <row r="47" spans="1:17" ht="12" customHeight="1">
      <c r="A47" s="276" t="s">
        <v>38</v>
      </c>
      <c r="B47" s="239" t="s">
        <v>282</v>
      </c>
      <c r="C47" s="110" t="s">
        <v>38</v>
      </c>
      <c r="D47" s="91">
        <v>3825.863033</v>
      </c>
      <c r="E47" s="110"/>
      <c r="F47" s="166">
        <v>13.597202835</v>
      </c>
      <c r="G47" s="91">
        <v>4820.021676</v>
      </c>
      <c r="H47" s="110"/>
      <c r="I47" s="166">
        <v>16.371569881</v>
      </c>
      <c r="J47" s="93">
        <v>-994.158643</v>
      </c>
      <c r="K47" s="110"/>
      <c r="L47" s="91">
        <v>134.389099</v>
      </c>
      <c r="M47" s="110"/>
      <c r="N47" s="91">
        <v>0</v>
      </c>
      <c r="O47" s="110"/>
      <c r="P47" s="91">
        <v>4519.995009</v>
      </c>
      <c r="Q47" s="110"/>
    </row>
    <row r="48" spans="1:17" ht="12" customHeight="1">
      <c r="A48" s="276" t="s">
        <v>38</v>
      </c>
      <c r="B48" s="239" t="s">
        <v>283</v>
      </c>
      <c r="C48" s="110" t="s">
        <v>38</v>
      </c>
      <c r="D48" s="91">
        <v>3680.596758</v>
      </c>
      <c r="E48" s="110"/>
      <c r="F48" s="166">
        <v>9.2698234124</v>
      </c>
      <c r="G48" s="91">
        <v>4274.241949</v>
      </c>
      <c r="H48" s="110"/>
      <c r="I48" s="166">
        <v>6.9554323277</v>
      </c>
      <c r="J48" s="93">
        <v>-593.645191</v>
      </c>
      <c r="K48" s="110"/>
      <c r="L48" s="91">
        <v>134.28493</v>
      </c>
      <c r="M48" s="110"/>
      <c r="N48" s="91">
        <v>0</v>
      </c>
      <c r="O48" s="110"/>
      <c r="P48" s="91">
        <v>3998.668867</v>
      </c>
      <c r="Q48" s="110"/>
    </row>
    <row r="49" spans="1:17" ht="12" customHeight="1">
      <c r="A49" s="276" t="s">
        <v>38</v>
      </c>
      <c r="B49" s="239" t="s">
        <v>284</v>
      </c>
      <c r="C49" s="110" t="s">
        <v>38</v>
      </c>
      <c r="D49" s="91">
        <v>3838.961943</v>
      </c>
      <c r="E49" s="110"/>
      <c r="F49" s="166">
        <v>4.2550697081</v>
      </c>
      <c r="G49" s="91">
        <v>4179.965264</v>
      </c>
      <c r="H49" s="110"/>
      <c r="I49" s="166">
        <v>14.71545884</v>
      </c>
      <c r="J49" s="93">
        <v>-341.003321</v>
      </c>
      <c r="K49" s="110"/>
      <c r="L49" s="91">
        <v>289.193398</v>
      </c>
      <c r="M49" s="110"/>
      <c r="N49" s="91">
        <v>0</v>
      </c>
      <c r="O49" s="110"/>
      <c r="P49" s="91">
        <v>3919.368901</v>
      </c>
      <c r="Q49" s="110"/>
    </row>
    <row r="50" spans="1:17" ht="12" customHeight="1">
      <c r="A50" s="276" t="s">
        <v>2</v>
      </c>
      <c r="B50" s="239"/>
      <c r="C50" s="110"/>
      <c r="D50" s="91"/>
      <c r="E50" s="110"/>
      <c r="F50" s="166"/>
      <c r="G50" s="91"/>
      <c r="H50" s="110"/>
      <c r="I50" s="166"/>
      <c r="J50" s="93"/>
      <c r="K50" s="110"/>
      <c r="L50" s="91"/>
      <c r="M50" s="110"/>
      <c r="N50" s="91"/>
      <c r="O50" s="110"/>
      <c r="P50" s="91"/>
      <c r="Q50" s="110"/>
    </row>
    <row r="51" spans="1:17" ht="12" customHeight="1">
      <c r="A51" s="276">
        <v>2009</v>
      </c>
      <c r="B51" s="239" t="s">
        <v>285</v>
      </c>
      <c r="C51" s="110" t="s">
        <v>38</v>
      </c>
      <c r="D51" s="91">
        <v>3172.202817</v>
      </c>
      <c r="E51" s="110"/>
      <c r="F51" s="166">
        <v>2.8770757044</v>
      </c>
      <c r="G51" s="91">
        <v>3274.117314</v>
      </c>
      <c r="H51" s="110"/>
      <c r="I51" s="166">
        <v>-3.53624208</v>
      </c>
      <c r="J51" s="93">
        <v>-101.914497</v>
      </c>
      <c r="K51" s="110"/>
      <c r="L51" s="91">
        <v>109.204385</v>
      </c>
      <c r="M51" s="110"/>
      <c r="N51" s="91">
        <v>0</v>
      </c>
      <c r="O51" s="110"/>
      <c r="P51" s="91">
        <v>3069.042155</v>
      </c>
      <c r="Q51" s="110"/>
    </row>
    <row r="52" spans="1:17" ht="12" customHeight="1">
      <c r="A52" s="276" t="s">
        <v>38</v>
      </c>
      <c r="B52" s="111" t="s">
        <v>286</v>
      </c>
      <c r="C52" s="110" t="s">
        <v>38</v>
      </c>
      <c r="D52" s="91">
        <v>3441.554562</v>
      </c>
      <c r="E52" s="110"/>
      <c r="F52" s="166">
        <v>-6.958345169</v>
      </c>
      <c r="G52" s="91">
        <v>2959.029667</v>
      </c>
      <c r="H52" s="110"/>
      <c r="I52" s="166">
        <v>-14.38610382</v>
      </c>
      <c r="J52" s="93">
        <v>482.524895</v>
      </c>
      <c r="K52" s="110"/>
      <c r="L52" s="91">
        <v>137.505157</v>
      </c>
      <c r="M52" s="110"/>
      <c r="N52" s="91">
        <v>0</v>
      </c>
      <c r="O52" s="110"/>
      <c r="P52" s="91">
        <v>2787.992863</v>
      </c>
      <c r="Q52" s="110"/>
    </row>
    <row r="53" spans="1:17" ht="12" customHeight="1">
      <c r="A53" s="276" t="s">
        <v>38</v>
      </c>
      <c r="B53" s="239" t="s">
        <v>287</v>
      </c>
      <c r="C53" s="110" t="s">
        <v>38</v>
      </c>
      <c r="D53" s="91">
        <v>4052.640735</v>
      </c>
      <c r="E53" s="110"/>
      <c r="F53" s="166">
        <v>18.107569476</v>
      </c>
      <c r="G53" s="91">
        <v>3614.913746</v>
      </c>
      <c r="H53" s="110"/>
      <c r="I53" s="166">
        <v>4.0425472828</v>
      </c>
      <c r="J53" s="93">
        <v>437.726989</v>
      </c>
      <c r="K53" s="110"/>
      <c r="L53" s="91">
        <v>289.591061</v>
      </c>
      <c r="M53" s="110"/>
      <c r="N53" s="91">
        <v>0</v>
      </c>
      <c r="O53" s="110"/>
      <c r="P53" s="91">
        <v>3402.404791</v>
      </c>
      <c r="Q53" s="110"/>
    </row>
    <row r="54" spans="1:17" ht="12" customHeight="1">
      <c r="A54" s="277" t="s">
        <v>38</v>
      </c>
      <c r="B54" s="240" t="s">
        <v>288</v>
      </c>
      <c r="C54" s="110" t="s">
        <v>38</v>
      </c>
      <c r="D54" s="91">
        <v>3641.414559</v>
      </c>
      <c r="E54" s="110"/>
      <c r="F54" s="166">
        <v>-4.8283774</v>
      </c>
      <c r="G54" s="91">
        <v>3319.377746</v>
      </c>
      <c r="H54" s="110"/>
      <c r="I54" s="166">
        <v>-19.40805464</v>
      </c>
      <c r="J54" s="93">
        <v>322.036813</v>
      </c>
      <c r="K54" s="110"/>
      <c r="L54" s="91">
        <v>159.111539</v>
      </c>
      <c r="M54" s="110"/>
      <c r="N54" s="91">
        <v>0</v>
      </c>
      <c r="O54" s="110"/>
      <c r="P54" s="91">
        <v>3131.058722</v>
      </c>
      <c r="Q54" s="110"/>
    </row>
    <row r="55" spans="1:17" ht="12" customHeight="1">
      <c r="A55" s="276" t="s">
        <v>38</v>
      </c>
      <c r="B55" s="239" t="s">
        <v>289</v>
      </c>
      <c r="C55" s="110" t="s">
        <v>38</v>
      </c>
      <c r="D55" s="91">
        <v>3962.478702</v>
      </c>
      <c r="E55" s="110"/>
      <c r="F55" s="166">
        <v>5.9127313993</v>
      </c>
      <c r="G55" s="91">
        <v>3056.4065</v>
      </c>
      <c r="H55" s="110"/>
      <c r="I55" s="166">
        <v>-21.84593157</v>
      </c>
      <c r="J55" s="92">
        <v>906.072202</v>
      </c>
      <c r="K55" s="110"/>
      <c r="L55" s="91">
        <v>165.91592</v>
      </c>
      <c r="M55" s="110"/>
      <c r="N55" s="91">
        <v>0</v>
      </c>
      <c r="O55" s="110"/>
      <c r="P55" s="91">
        <v>2891.418674</v>
      </c>
      <c r="Q55" s="110"/>
    </row>
    <row r="56" spans="1:17" ht="12" customHeight="1">
      <c r="A56" s="277" t="s">
        <v>38</v>
      </c>
      <c r="B56" s="240" t="s">
        <v>290</v>
      </c>
      <c r="C56" s="110" t="s">
        <v>38</v>
      </c>
      <c r="D56" s="91">
        <v>3232.895264</v>
      </c>
      <c r="E56" s="110"/>
      <c r="F56" s="166">
        <v>-10.0463217</v>
      </c>
      <c r="G56" s="91">
        <v>3563.984377</v>
      </c>
      <c r="H56" s="110"/>
      <c r="I56" s="166">
        <v>-6.432614539</v>
      </c>
      <c r="J56" s="93">
        <v>-331.089113</v>
      </c>
      <c r="K56" s="110"/>
      <c r="L56" s="91">
        <v>174.925374</v>
      </c>
      <c r="M56" s="110"/>
      <c r="N56" s="91">
        <v>570.834538</v>
      </c>
      <c r="O56" s="110"/>
      <c r="P56" s="91">
        <v>3416.866133</v>
      </c>
      <c r="Q56" s="110"/>
    </row>
    <row r="57" spans="1:17" ht="12" customHeight="1">
      <c r="A57" s="276" t="s">
        <v>38</v>
      </c>
      <c r="B57" s="239" t="s">
        <v>291</v>
      </c>
      <c r="C57" s="110" t="s">
        <v>38</v>
      </c>
      <c r="D57" s="91">
        <v>3172.680634</v>
      </c>
      <c r="E57" s="110"/>
      <c r="F57" s="166">
        <v>-7.553648957</v>
      </c>
      <c r="G57" s="91">
        <v>3350.262864</v>
      </c>
      <c r="H57" s="110"/>
      <c r="I57" s="166">
        <v>-20.77950873</v>
      </c>
      <c r="J57" s="93">
        <v>-177.58223</v>
      </c>
      <c r="K57" s="110"/>
      <c r="L57" s="91">
        <v>130.33093</v>
      </c>
      <c r="M57" s="110"/>
      <c r="N57" s="91">
        <v>0</v>
      </c>
      <c r="O57" s="110"/>
      <c r="P57" s="91">
        <v>3184.688039</v>
      </c>
      <c r="Q57" s="110"/>
    </row>
    <row r="58" spans="1:17" ht="12" customHeight="1">
      <c r="A58" s="277" t="s">
        <v>38</v>
      </c>
      <c r="B58" s="240" t="s">
        <v>292</v>
      </c>
      <c r="C58" s="110" t="s">
        <v>85</v>
      </c>
      <c r="D58" s="91">
        <v>2744.444993</v>
      </c>
      <c r="E58" s="110"/>
      <c r="F58" s="166">
        <v>-23.22721219</v>
      </c>
      <c r="G58" s="91">
        <v>3461.592115</v>
      </c>
      <c r="H58" s="110"/>
      <c r="I58" s="166">
        <v>-21.72823289</v>
      </c>
      <c r="J58" s="93">
        <v>-717.147122</v>
      </c>
      <c r="K58" s="110"/>
      <c r="L58" s="91">
        <v>110.033783</v>
      </c>
      <c r="M58" s="110"/>
      <c r="N58" s="91">
        <v>0</v>
      </c>
      <c r="O58" s="110"/>
      <c r="P58" s="91">
        <v>3284.798595</v>
      </c>
      <c r="Q58" s="110"/>
    </row>
    <row r="59" spans="1:17" ht="12" customHeight="1">
      <c r="A59" s="276" t="s">
        <v>38</v>
      </c>
      <c r="B59" s="239" t="s">
        <v>293</v>
      </c>
      <c r="C59" s="110" t="s">
        <v>85</v>
      </c>
      <c r="D59" s="91">
        <v>2827.06564</v>
      </c>
      <c r="E59" s="188"/>
      <c r="F59" s="166">
        <v>-10.90250046</v>
      </c>
      <c r="G59" s="91">
        <v>3390.221432</v>
      </c>
      <c r="H59" s="110"/>
      <c r="I59" s="166">
        <v>-23.38341449</v>
      </c>
      <c r="J59" s="91">
        <v>-563.155792</v>
      </c>
      <c r="K59" s="110"/>
      <c r="L59" s="91">
        <v>125.88919</v>
      </c>
      <c r="M59" s="110"/>
      <c r="N59" s="91">
        <v>0</v>
      </c>
      <c r="O59" s="110"/>
      <c r="P59" s="91">
        <v>3219.923283</v>
      </c>
      <c r="Q59" s="110"/>
    </row>
    <row r="60" spans="1:17" ht="12" customHeight="1">
      <c r="A60" s="278" t="s">
        <v>38</v>
      </c>
      <c r="B60" s="241" t="s">
        <v>282</v>
      </c>
      <c r="C60" s="110" t="s">
        <v>85</v>
      </c>
      <c r="D60" s="117">
        <v>2966.964616</v>
      </c>
      <c r="E60" s="168"/>
      <c r="F60" s="166">
        <v>-22.44979524</v>
      </c>
      <c r="G60" s="117">
        <v>3454.218853</v>
      </c>
      <c r="H60" s="110"/>
      <c r="I60" s="166">
        <v>-28.33603072</v>
      </c>
      <c r="J60" s="118">
        <v>-487.254237</v>
      </c>
      <c r="K60" s="110"/>
      <c r="L60" s="117">
        <v>112.722427</v>
      </c>
      <c r="M60" s="110"/>
      <c r="N60" s="117">
        <v>0</v>
      </c>
      <c r="O60" s="110"/>
      <c r="P60" s="117">
        <v>3281.513149</v>
      </c>
      <c r="Q60" s="110"/>
    </row>
    <row r="61" spans="1:17" ht="3" customHeight="1">
      <c r="A61" s="115"/>
      <c r="B61" s="115"/>
      <c r="C61" s="115"/>
      <c r="D61" s="84"/>
      <c r="E61" s="84"/>
      <c r="F61" s="84"/>
      <c r="G61" s="84"/>
      <c r="H61" s="84"/>
      <c r="I61" s="84"/>
      <c r="J61" s="116"/>
      <c r="K61" s="84"/>
      <c r="L61" s="84"/>
      <c r="M61" s="84"/>
      <c r="N61" s="84"/>
      <c r="O61" s="84"/>
      <c r="P61" s="84"/>
      <c r="Q61" s="84"/>
    </row>
    <row r="62" spans="1:17" ht="3" customHeight="1">
      <c r="A62"/>
      <c r="B62"/>
      <c r="C62" s="89"/>
      <c r="D62" s="83"/>
      <c r="E62" s="83"/>
      <c r="F62" s="83"/>
      <c r="G62" s="83"/>
      <c r="H62" s="83"/>
      <c r="I62" s="83"/>
      <c r="J62" s="88"/>
      <c r="K62" s="83"/>
      <c r="L62" s="83"/>
      <c r="M62" s="83"/>
      <c r="N62" s="83"/>
      <c r="O62" s="83"/>
      <c r="P62" s="83"/>
      <c r="Q62" s="83"/>
    </row>
    <row r="63" spans="1:17" ht="11.25" customHeight="1">
      <c r="A63" s="314" t="s">
        <v>224</v>
      </c>
      <c r="B63" s="266"/>
      <c r="C63" s="266"/>
      <c r="D63" s="266"/>
      <c r="E63" s="266"/>
      <c r="F63" s="315"/>
      <c r="G63" s="315"/>
      <c r="H63" s="266"/>
      <c r="I63" s="266"/>
      <c r="J63" s="266"/>
      <c r="K63" s="266"/>
      <c r="L63" s="266"/>
      <c r="M63" s="266"/>
      <c r="N63" s="266"/>
      <c r="O63" s="266"/>
      <c r="P63" s="266"/>
      <c r="Q63" s="266"/>
    </row>
    <row r="64" spans="1:17" ht="11.25" customHeight="1">
      <c r="A64" s="314" t="s">
        <v>223</v>
      </c>
      <c r="B64" s="266"/>
      <c r="C64" s="266"/>
      <c r="D64" s="266"/>
      <c r="E64" s="266"/>
      <c r="F64" s="315"/>
      <c r="G64" s="315"/>
      <c r="H64" s="266"/>
      <c r="I64" s="266"/>
      <c r="J64" s="266"/>
      <c r="K64" s="266"/>
      <c r="L64" s="266"/>
      <c r="M64" s="266"/>
      <c r="N64" s="266"/>
      <c r="O64" s="266"/>
      <c r="P64" s="266"/>
      <c r="Q64" s="266"/>
    </row>
    <row r="65" spans="1:17" ht="11.25" customHeight="1">
      <c r="A65" s="89" t="s">
        <v>142</v>
      </c>
      <c r="B65" s="89"/>
      <c r="C65" s="89"/>
      <c r="D65" s="83"/>
      <c r="E65" s="83"/>
      <c r="F65" s="83"/>
      <c r="G65" s="83"/>
      <c r="H65" s="83"/>
      <c r="I65" s="83"/>
      <c r="J65" s="88"/>
      <c r="K65" s="83"/>
      <c r="L65" s="83"/>
      <c r="M65" s="83"/>
      <c r="N65" s="83"/>
      <c r="O65" s="83"/>
      <c r="P65" s="83"/>
      <c r="Q65" s="83"/>
    </row>
    <row r="66" spans="1:17" ht="11.25" customHeight="1">
      <c r="A66" s="311" t="s">
        <v>210</v>
      </c>
      <c r="B66" s="311"/>
      <c r="C66" s="311"/>
      <c r="D66" s="312"/>
      <c r="E66" s="312"/>
      <c r="F66" s="312"/>
      <c r="G66" s="312"/>
      <c r="H66" s="312"/>
      <c r="I66" s="312"/>
      <c r="J66" s="313"/>
      <c r="K66" s="312"/>
      <c r="L66" s="312"/>
      <c r="M66" s="312"/>
      <c r="N66" s="312"/>
      <c r="O66" s="312"/>
      <c r="P66" s="312"/>
      <c r="Q66" s="312"/>
    </row>
    <row r="67" spans="1:17" ht="3.75" customHeight="1">
      <c r="A67" s="87" t="s">
        <v>2</v>
      </c>
      <c r="B67" s="87"/>
      <c r="C67" s="87"/>
      <c r="D67" s="83"/>
      <c r="E67" s="83"/>
      <c r="F67" s="83"/>
      <c r="G67" s="83"/>
      <c r="H67" s="83"/>
      <c r="I67" s="83"/>
      <c r="J67" s="88"/>
      <c r="K67" s="83"/>
      <c r="L67" s="83"/>
      <c r="M67" s="83"/>
      <c r="N67" s="83"/>
      <c r="O67" s="83"/>
      <c r="P67" s="83"/>
      <c r="Q67" s="83"/>
    </row>
    <row r="68" spans="1:17" ht="11.25" customHeight="1">
      <c r="A68" s="189" t="s">
        <v>87</v>
      </c>
      <c r="B68" s="189"/>
      <c r="D68" s="21"/>
      <c r="E68" s="21"/>
      <c r="F68" s="21"/>
      <c r="G68" s="21"/>
      <c r="H68" s="21"/>
      <c r="I68" s="21"/>
      <c r="J68" s="22"/>
      <c r="K68" s="21"/>
      <c r="L68" s="21"/>
      <c r="M68" s="21"/>
      <c r="N68" s="21"/>
      <c r="O68" s="21"/>
      <c r="P68" s="21"/>
      <c r="Q68" s="21"/>
    </row>
    <row r="69" spans="1:17" ht="11.25" customHeight="1">
      <c r="A69" s="89" t="s">
        <v>131</v>
      </c>
      <c r="B69" s="89"/>
      <c r="C6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</sheetData>
  <sheetProtection/>
  <mergeCells count="13">
    <mergeCell ref="J11:Q11"/>
    <mergeCell ref="D10:E10"/>
    <mergeCell ref="G10:H10"/>
    <mergeCell ref="F6:F9"/>
    <mergeCell ref="D6:E9"/>
    <mergeCell ref="P6:Q9"/>
    <mergeCell ref="J6:K9"/>
    <mergeCell ref="G6:H9"/>
    <mergeCell ref="N6:O9"/>
    <mergeCell ref="L6:M9"/>
    <mergeCell ref="I6:I9"/>
    <mergeCell ref="A1:B1"/>
    <mergeCell ref="A6:C9"/>
  </mergeCells>
  <printOptions horizontalCentered="1"/>
  <pageMargins left="0.26" right="0.26" top="0.5511811023622047" bottom="0.3937007874015748" header="0.31496062992125984" footer="0.31496062992125984"/>
  <pageSetup horizontalDpi="600" verticalDpi="600" orientation="portrait" paperSize="9" r:id="rId1"/>
  <headerFooter alignWithMargins="0">
    <oddHeader>&amp;C&amp;"Arial,Bold Italic"Overseas Merchandise Trade: October 2009</oddHeader>
    <oddFooter>&amp;R&amp;"Arial Mäori,Bold Italic"Published by Statistics New Zealand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pane ySplit="8" topLeftCell="A9" activePane="bottomLeft" state="frozen"/>
      <selection pane="topLeft" activeCell="A1" sqref="A1:B1"/>
      <selection pane="bottomLeft" activeCell="A1" sqref="A1:B1"/>
    </sheetView>
  </sheetViews>
  <sheetFormatPr defaultColWidth="9.140625" defaultRowHeight="12.75"/>
  <cols>
    <col min="1" max="1" width="4.140625" style="70" customWidth="1"/>
    <col min="2" max="2" width="34.7109375" style="0" customWidth="1"/>
    <col min="3" max="4" width="6.421875" style="0" customWidth="1"/>
    <col min="5" max="5" width="5.7109375" style="0" customWidth="1"/>
    <col min="6" max="6" width="7.00390625" style="0" customWidth="1"/>
    <col min="7" max="7" width="6.7109375" style="0" customWidth="1"/>
    <col min="8" max="8" width="5.7109375" style="0" customWidth="1"/>
    <col min="9" max="10" width="7.28125" style="0" customWidth="1"/>
    <col min="11" max="11" width="5.57421875" style="0" customWidth="1"/>
    <col min="12" max="12" width="38.7109375" style="0" customWidth="1"/>
  </cols>
  <sheetData>
    <row r="1" spans="1:2" s="6" customFormat="1" ht="12.75" customHeight="1">
      <c r="A1" s="68" t="s">
        <v>107</v>
      </c>
      <c r="B1"/>
    </row>
    <row r="2" s="6" customFormat="1" ht="7.5" customHeight="1">
      <c r="A2" s="68"/>
    </row>
    <row r="3" spans="1:11" s="184" customFormat="1" ht="17.25" customHeight="1">
      <c r="A3" s="245" t="s">
        <v>169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s="7" customFormat="1" ht="12" customHeight="1">
      <c r="A4" s="69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12" customHeight="1">
      <c r="A5" s="493" t="s">
        <v>222</v>
      </c>
      <c r="B5" s="380" t="s">
        <v>153</v>
      </c>
      <c r="C5" s="10" t="s">
        <v>173</v>
      </c>
      <c r="D5" s="2"/>
      <c r="E5" s="2"/>
      <c r="F5" s="10" t="s">
        <v>15</v>
      </c>
      <c r="G5" s="2"/>
      <c r="H5" s="2"/>
      <c r="I5" s="10" t="s">
        <v>16</v>
      </c>
      <c r="J5" s="2"/>
      <c r="K5" s="2"/>
    </row>
    <row r="6" spans="1:11" s="1" customFormat="1" ht="12" customHeight="1">
      <c r="A6" s="494"/>
      <c r="B6" s="381"/>
      <c r="C6" s="12" t="s">
        <v>267</v>
      </c>
      <c r="D6" s="9"/>
      <c r="E6" s="9"/>
      <c r="F6" s="12" t="s">
        <v>267</v>
      </c>
      <c r="G6" s="9"/>
      <c r="H6" s="9"/>
      <c r="I6" s="12" t="s">
        <v>267</v>
      </c>
      <c r="J6" s="9"/>
      <c r="K6" s="9"/>
    </row>
    <row r="7" spans="1:11" s="1" customFormat="1" ht="12" customHeight="1">
      <c r="A7" s="494"/>
      <c r="B7" s="381"/>
      <c r="C7" s="13">
        <v>2008</v>
      </c>
      <c r="D7" s="13" t="s">
        <v>294</v>
      </c>
      <c r="E7" s="11" t="s">
        <v>10</v>
      </c>
      <c r="F7" s="13">
        <v>2008</v>
      </c>
      <c r="G7" s="13" t="s">
        <v>294</v>
      </c>
      <c r="H7" s="11" t="s">
        <v>10</v>
      </c>
      <c r="I7" s="13">
        <v>2008</v>
      </c>
      <c r="J7" s="13" t="s">
        <v>294</v>
      </c>
      <c r="K7" s="11" t="s">
        <v>10</v>
      </c>
    </row>
    <row r="8" spans="1:11" s="1" customFormat="1" ht="12" customHeight="1">
      <c r="A8" s="495"/>
      <c r="B8" s="382"/>
      <c r="C8" s="12" t="s">
        <v>9</v>
      </c>
      <c r="D8" s="9"/>
      <c r="E8" s="13" t="s">
        <v>120</v>
      </c>
      <c r="F8" s="12" t="s">
        <v>9</v>
      </c>
      <c r="G8" s="9"/>
      <c r="H8" s="13" t="s">
        <v>120</v>
      </c>
      <c r="I8" s="12" t="s">
        <v>9</v>
      </c>
      <c r="J8" s="9"/>
      <c r="K8" s="13" t="s">
        <v>120</v>
      </c>
    </row>
    <row r="9" spans="1:11" s="1" customFormat="1" ht="6" customHeight="1">
      <c r="A9" s="252"/>
      <c r="B9" s="253"/>
      <c r="C9" s="101"/>
      <c r="D9" s="101"/>
      <c r="E9" s="102"/>
      <c r="F9" s="101"/>
      <c r="G9" s="101"/>
      <c r="H9" s="102"/>
      <c r="I9" s="101"/>
      <c r="J9" s="101"/>
      <c r="K9" s="102"/>
    </row>
    <row r="10" spans="1:11" s="1" customFormat="1" ht="12" customHeight="1">
      <c r="A10" s="292" t="s">
        <v>144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</row>
    <row r="11" spans="1:11" s="1" customFormat="1" ht="6" customHeight="1">
      <c r="A11" s="246"/>
      <c r="B11" s="260"/>
      <c r="C11" s="261"/>
      <c r="D11" s="109"/>
      <c r="E11" s="17"/>
      <c r="F11" s="109"/>
      <c r="G11" s="109"/>
      <c r="H11" s="17"/>
      <c r="I11" s="109"/>
      <c r="J11" s="109"/>
      <c r="K11" s="17"/>
    </row>
    <row r="12" spans="1:11" s="1" customFormat="1" ht="11.25" customHeight="1">
      <c r="A12" s="246">
        <v>0</v>
      </c>
      <c r="B12" s="99" t="s">
        <v>146</v>
      </c>
      <c r="C12" s="270">
        <v>1739.387954</v>
      </c>
      <c r="D12" s="270">
        <v>1365.377747</v>
      </c>
      <c r="E12" s="291">
        <v>-21.50240297</v>
      </c>
      <c r="F12" s="270">
        <v>4375.997131</v>
      </c>
      <c r="G12" s="270">
        <v>3592.492769</v>
      </c>
      <c r="H12" s="291">
        <v>-17.90459039</v>
      </c>
      <c r="I12" s="270">
        <v>19955.251598</v>
      </c>
      <c r="J12" s="270">
        <v>20052.154903</v>
      </c>
      <c r="K12" s="291">
        <v>0.485603023</v>
      </c>
    </row>
    <row r="13" spans="1:11" s="1" customFormat="1" ht="11.25" customHeight="1">
      <c r="A13" s="246">
        <v>1</v>
      </c>
      <c r="B13" s="99" t="s">
        <v>147</v>
      </c>
      <c r="C13" s="270">
        <v>124.910596</v>
      </c>
      <c r="D13" s="270">
        <v>133.916268</v>
      </c>
      <c r="E13" s="291">
        <v>7.209694204</v>
      </c>
      <c r="F13" s="270">
        <v>352.528434</v>
      </c>
      <c r="G13" s="270">
        <v>359.54286</v>
      </c>
      <c r="H13" s="291">
        <v>1.9897475844</v>
      </c>
      <c r="I13" s="270">
        <v>1059.636519</v>
      </c>
      <c r="J13" s="270">
        <v>1209.169705</v>
      </c>
      <c r="K13" s="291">
        <v>14.11174335</v>
      </c>
    </row>
    <row r="14" spans="1:11" s="1" customFormat="1" ht="12" customHeight="1">
      <c r="A14" s="247">
        <v>2</v>
      </c>
      <c r="B14" s="40" t="s">
        <v>152</v>
      </c>
      <c r="C14" s="270">
        <v>396.737891</v>
      </c>
      <c r="D14" s="270">
        <v>316.126354</v>
      </c>
      <c r="E14" s="291">
        <v>-20.31858787</v>
      </c>
      <c r="F14" s="270">
        <v>1106.363042</v>
      </c>
      <c r="G14" s="270">
        <v>1009.666933</v>
      </c>
      <c r="H14" s="291">
        <v>-8.739998114</v>
      </c>
      <c r="I14" s="270">
        <v>4164.525941</v>
      </c>
      <c r="J14" s="270">
        <v>4053.603667</v>
      </c>
      <c r="K14" s="291">
        <v>-2.663503015</v>
      </c>
    </row>
    <row r="15" spans="1:11" s="1" customFormat="1" ht="12" customHeight="1">
      <c r="A15" s="247">
        <v>3</v>
      </c>
      <c r="B15" s="40" t="s">
        <v>180</v>
      </c>
      <c r="C15" s="270">
        <v>255.355079</v>
      </c>
      <c r="D15" s="270">
        <v>139.29319</v>
      </c>
      <c r="E15" s="291">
        <v>-45.45117703</v>
      </c>
      <c r="F15" s="270">
        <v>817.435379</v>
      </c>
      <c r="G15" s="270">
        <v>559.683721</v>
      </c>
      <c r="H15" s="291">
        <v>-31.53174729</v>
      </c>
      <c r="I15" s="270">
        <v>3197.902906</v>
      </c>
      <c r="J15" s="270">
        <v>1779.687863</v>
      </c>
      <c r="K15" s="291">
        <v>-44.34828338</v>
      </c>
    </row>
    <row r="16" spans="1:11" s="1" customFormat="1" ht="12" customHeight="1">
      <c r="A16" s="247">
        <v>4</v>
      </c>
      <c r="B16" s="40" t="s">
        <v>150</v>
      </c>
      <c r="C16" s="270">
        <v>7.370613</v>
      </c>
      <c r="D16" s="270">
        <v>7.703212</v>
      </c>
      <c r="E16" s="291">
        <v>4.512501199</v>
      </c>
      <c r="F16" s="270">
        <v>36.051381</v>
      </c>
      <c r="G16" s="270">
        <v>22.611637</v>
      </c>
      <c r="H16" s="291">
        <v>-37.27941518</v>
      </c>
      <c r="I16" s="270">
        <v>196.995708</v>
      </c>
      <c r="J16" s="270">
        <v>141.467125</v>
      </c>
      <c r="K16" s="291">
        <v>-28.18771209</v>
      </c>
    </row>
    <row r="17" spans="1:11" s="1" customFormat="1" ht="12" customHeight="1">
      <c r="A17" s="247">
        <v>5</v>
      </c>
      <c r="B17" s="40" t="s">
        <v>167</v>
      </c>
      <c r="C17" s="270">
        <v>211.52687</v>
      </c>
      <c r="D17" s="270">
        <v>155.272056</v>
      </c>
      <c r="E17" s="291">
        <v>-26.59464209</v>
      </c>
      <c r="F17" s="270">
        <v>520.086298</v>
      </c>
      <c r="G17" s="270">
        <v>420.289522</v>
      </c>
      <c r="H17" s="291">
        <v>-19.18850321</v>
      </c>
      <c r="I17" s="270">
        <v>2225.068913</v>
      </c>
      <c r="J17" s="270">
        <v>2285.77657</v>
      </c>
      <c r="K17" s="291">
        <v>2.7283495197</v>
      </c>
    </row>
    <row r="18" spans="1:11" s="1" customFormat="1" ht="12" customHeight="1">
      <c r="A18" s="247">
        <v>6</v>
      </c>
      <c r="B18" s="40" t="s">
        <v>151</v>
      </c>
      <c r="C18" s="270">
        <v>391.266473</v>
      </c>
      <c r="D18" s="270">
        <v>300.544176</v>
      </c>
      <c r="E18" s="291">
        <v>-23.18683129</v>
      </c>
      <c r="F18" s="270">
        <v>1204.252842</v>
      </c>
      <c r="G18" s="270">
        <v>926.507653</v>
      </c>
      <c r="H18" s="291">
        <v>-23.06369388</v>
      </c>
      <c r="I18" s="270">
        <v>4356.892574</v>
      </c>
      <c r="J18" s="270">
        <v>3637.911194</v>
      </c>
      <c r="K18" s="291">
        <v>-16.50215992</v>
      </c>
    </row>
    <row r="19" spans="1:11" s="1" customFormat="1" ht="12" customHeight="1">
      <c r="A19" s="247">
        <v>7</v>
      </c>
      <c r="B19" s="40" t="s">
        <v>148</v>
      </c>
      <c r="C19" s="270">
        <v>311.988416</v>
      </c>
      <c r="D19" s="270">
        <v>269.555264</v>
      </c>
      <c r="E19" s="291">
        <v>-13.60087421</v>
      </c>
      <c r="F19" s="270">
        <v>1025.358024</v>
      </c>
      <c r="G19" s="270">
        <v>781.781645</v>
      </c>
      <c r="H19" s="291">
        <v>-23.75525166</v>
      </c>
      <c r="I19" s="270">
        <v>3710.16186</v>
      </c>
      <c r="J19" s="270">
        <v>3719.465797</v>
      </c>
      <c r="K19" s="291">
        <v>0.2507690325</v>
      </c>
    </row>
    <row r="20" spans="1:11" s="1" customFormat="1" ht="12" customHeight="1">
      <c r="A20" s="247">
        <v>8</v>
      </c>
      <c r="B20" s="40" t="s">
        <v>149</v>
      </c>
      <c r="C20" s="270">
        <v>162.829308</v>
      </c>
      <c r="D20" s="270">
        <v>146.781766</v>
      </c>
      <c r="E20" s="291">
        <v>-9.85543831</v>
      </c>
      <c r="F20" s="270">
        <v>481.13914</v>
      </c>
      <c r="G20" s="270">
        <v>446.485414</v>
      </c>
      <c r="H20" s="291">
        <v>-7.202433375</v>
      </c>
      <c r="I20" s="270">
        <v>1739.613169</v>
      </c>
      <c r="J20" s="270">
        <v>1794.427853</v>
      </c>
      <c r="K20" s="291">
        <v>3.1509697085</v>
      </c>
    </row>
    <row r="21" spans="1:11" s="1" customFormat="1" ht="12" customHeight="1">
      <c r="A21" s="247">
        <v>9</v>
      </c>
      <c r="B21" s="40" t="s">
        <v>181</v>
      </c>
      <c r="C21" s="270">
        <v>221.941871</v>
      </c>
      <c r="D21" s="270">
        <v>132.394583</v>
      </c>
      <c r="E21" s="291">
        <v>-40.34718082</v>
      </c>
      <c r="F21" s="270">
        <v>651.785417</v>
      </c>
      <c r="G21" s="270">
        <v>418.776838</v>
      </c>
      <c r="H21" s="291">
        <v>-35.74927774</v>
      </c>
      <c r="I21" s="270">
        <v>1821.47259</v>
      </c>
      <c r="J21" s="270">
        <v>2054.635044</v>
      </c>
      <c r="K21" s="291">
        <v>12.800766549</v>
      </c>
    </row>
    <row r="22" spans="1:11" s="1" customFormat="1" ht="6" customHeight="1">
      <c r="A22" s="247"/>
      <c r="B22" s="40"/>
      <c r="C22" s="270" t="s">
        <v>2</v>
      </c>
      <c r="D22" s="270"/>
      <c r="E22" s="291"/>
      <c r="F22" s="270"/>
      <c r="G22" s="270"/>
      <c r="H22" s="291"/>
      <c r="I22" s="270"/>
      <c r="J22" s="270"/>
      <c r="K22" s="291"/>
    </row>
    <row r="23" spans="1:11" s="1" customFormat="1" ht="12" customHeight="1">
      <c r="A23" s="256" t="s">
        <v>182</v>
      </c>
      <c r="B23" s="146" t="s">
        <v>241</v>
      </c>
      <c r="C23" s="270">
        <v>3823.315071</v>
      </c>
      <c r="D23" s="270">
        <v>2966.964616</v>
      </c>
      <c r="E23" s="291">
        <v>-22.39811366</v>
      </c>
      <c r="F23" s="270">
        <v>10570.997088</v>
      </c>
      <c r="G23" s="270">
        <v>8537.838992</v>
      </c>
      <c r="H23" s="291">
        <v>-19.23336161</v>
      </c>
      <c r="I23" s="270">
        <v>42427.521778</v>
      </c>
      <c r="J23" s="270">
        <v>40728.299721</v>
      </c>
      <c r="K23" s="291">
        <v>-4.004999552</v>
      </c>
    </row>
    <row r="24" spans="1:11" s="1" customFormat="1" ht="6" customHeight="1">
      <c r="A24" s="256"/>
      <c r="B24" s="146"/>
      <c r="C24" s="270" t="s">
        <v>2</v>
      </c>
      <c r="D24" s="270"/>
      <c r="E24" s="291"/>
      <c r="F24" s="270"/>
      <c r="G24" s="270"/>
      <c r="H24" s="291"/>
      <c r="I24" s="270"/>
      <c r="J24" s="270"/>
      <c r="K24" s="291"/>
    </row>
    <row r="25" spans="1:11" s="1" customFormat="1" ht="12" customHeight="1">
      <c r="A25" s="256" t="s">
        <v>183</v>
      </c>
      <c r="B25" s="146" t="s">
        <v>242</v>
      </c>
      <c r="C25" s="270">
        <v>1077.611067</v>
      </c>
      <c r="D25" s="270">
        <v>872.153262</v>
      </c>
      <c r="E25" s="291">
        <v>-19.06604445</v>
      </c>
      <c r="F25" s="270">
        <v>3230.836304</v>
      </c>
      <c r="G25" s="270">
        <v>2575.064234</v>
      </c>
      <c r="H25" s="291">
        <v>-20.29728554</v>
      </c>
      <c r="I25" s="270">
        <v>12031.736516</v>
      </c>
      <c r="J25" s="270">
        <v>11437.581414</v>
      </c>
      <c r="K25" s="291">
        <v>-4.938232326</v>
      </c>
    </row>
    <row r="26" spans="1:11" s="1" customFormat="1" ht="6" customHeight="1">
      <c r="A26" s="256"/>
      <c r="B26" s="146"/>
      <c r="C26" s="257"/>
      <c r="D26" s="257"/>
      <c r="E26" s="258"/>
      <c r="F26" s="257"/>
      <c r="G26" s="257"/>
      <c r="H26" s="258"/>
      <c r="I26" s="257"/>
      <c r="J26" s="257"/>
      <c r="K26" s="258"/>
    </row>
    <row r="27" spans="1:11" s="1" customFormat="1" ht="12" customHeight="1">
      <c r="A27" s="292" t="s">
        <v>143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</row>
    <row r="28" spans="1:11" s="1" customFormat="1" ht="6" customHeight="1">
      <c r="A28" s="246"/>
      <c r="B28" s="260"/>
      <c r="C28" s="261"/>
      <c r="D28" s="109"/>
      <c r="E28" s="17"/>
      <c r="F28" s="109"/>
      <c r="G28" s="109"/>
      <c r="H28" s="17"/>
      <c r="I28" s="109"/>
      <c r="J28" s="109"/>
      <c r="K28" s="17"/>
    </row>
    <row r="29" spans="1:11" s="1" customFormat="1" ht="11.25" customHeight="1">
      <c r="A29" s="246">
        <v>0</v>
      </c>
      <c r="B29" s="99" t="s">
        <v>146</v>
      </c>
      <c r="C29" s="270">
        <v>418.570652</v>
      </c>
      <c r="D29" s="270">
        <v>277.768442</v>
      </c>
      <c r="E29" s="291">
        <v>-33.63881565</v>
      </c>
      <c r="F29" s="270">
        <v>1076.780639</v>
      </c>
      <c r="G29" s="270">
        <v>888.032913</v>
      </c>
      <c r="H29" s="291">
        <v>-17.52889299</v>
      </c>
      <c r="I29" s="270">
        <v>3602.629514</v>
      </c>
      <c r="J29" s="270">
        <v>3542.015507</v>
      </c>
      <c r="K29" s="291">
        <v>-1.682493489</v>
      </c>
    </row>
    <row r="30" spans="1:11" s="1" customFormat="1" ht="11.25" customHeight="1">
      <c r="A30" s="246">
        <v>1</v>
      </c>
      <c r="B30" s="99" t="s">
        <v>147</v>
      </c>
      <c r="C30" s="270">
        <v>67.620168</v>
      </c>
      <c r="D30" s="270">
        <v>50.651799</v>
      </c>
      <c r="E30" s="291">
        <v>-25.09365105</v>
      </c>
      <c r="F30" s="270">
        <v>157.666684</v>
      </c>
      <c r="G30" s="270">
        <v>129.722743</v>
      </c>
      <c r="H30" s="291">
        <v>-17.72342786</v>
      </c>
      <c r="I30" s="270">
        <v>534.557642</v>
      </c>
      <c r="J30" s="270">
        <v>502.315333</v>
      </c>
      <c r="K30" s="291">
        <v>-6.031586955</v>
      </c>
    </row>
    <row r="31" spans="1:11" s="1" customFormat="1" ht="12" customHeight="1">
      <c r="A31" s="247">
        <v>2</v>
      </c>
      <c r="B31" s="40" t="s">
        <v>152</v>
      </c>
      <c r="C31" s="270">
        <v>87.994941</v>
      </c>
      <c r="D31" s="270">
        <v>43.275948</v>
      </c>
      <c r="E31" s="291">
        <v>-50.81995907</v>
      </c>
      <c r="F31" s="270">
        <v>399.404253</v>
      </c>
      <c r="G31" s="270">
        <v>174.649326</v>
      </c>
      <c r="H31" s="291">
        <v>-56.27254225</v>
      </c>
      <c r="I31" s="270">
        <v>1205.855795</v>
      </c>
      <c r="J31" s="270">
        <v>927.546897</v>
      </c>
      <c r="K31" s="291">
        <v>-23.07978277</v>
      </c>
    </row>
    <row r="32" spans="1:11" s="1" customFormat="1" ht="12" customHeight="1">
      <c r="A32" s="247">
        <v>3</v>
      </c>
      <c r="B32" s="40" t="s">
        <v>180</v>
      </c>
      <c r="C32" s="270">
        <v>884.282834</v>
      </c>
      <c r="D32" s="270">
        <v>450.914815</v>
      </c>
      <c r="E32" s="291">
        <v>-49.0078516</v>
      </c>
      <c r="F32" s="270">
        <v>2538.522457</v>
      </c>
      <c r="G32" s="270">
        <v>1437.400939</v>
      </c>
      <c r="H32" s="291">
        <v>-43.37647339</v>
      </c>
      <c r="I32" s="270">
        <v>8536.797742</v>
      </c>
      <c r="J32" s="270">
        <v>5953.053392</v>
      </c>
      <c r="K32" s="291">
        <v>-30.26596656</v>
      </c>
    </row>
    <row r="33" spans="1:11" s="1" customFormat="1" ht="12" customHeight="1">
      <c r="A33" s="247">
        <v>4</v>
      </c>
      <c r="B33" s="40" t="s">
        <v>150</v>
      </c>
      <c r="C33" s="270">
        <v>35.998032</v>
      </c>
      <c r="D33" s="270">
        <v>24.12144</v>
      </c>
      <c r="E33" s="291">
        <v>-32.99233691</v>
      </c>
      <c r="F33" s="270">
        <v>74.150994</v>
      </c>
      <c r="G33" s="270">
        <v>55.478792</v>
      </c>
      <c r="H33" s="291">
        <v>-25.18132393</v>
      </c>
      <c r="I33" s="270">
        <v>261.416241</v>
      </c>
      <c r="J33" s="270">
        <v>235.753856</v>
      </c>
      <c r="K33" s="291">
        <v>-9.816675851</v>
      </c>
    </row>
    <row r="34" spans="1:11" s="1" customFormat="1" ht="12" customHeight="1">
      <c r="A34" s="247">
        <v>5</v>
      </c>
      <c r="B34" s="40" t="s">
        <v>167</v>
      </c>
      <c r="C34" s="270">
        <v>574.335273</v>
      </c>
      <c r="D34" s="270">
        <v>443.126222</v>
      </c>
      <c r="E34" s="291">
        <v>-22.84537572</v>
      </c>
      <c r="F34" s="270">
        <v>1678.260454</v>
      </c>
      <c r="G34" s="270">
        <v>1261.25023</v>
      </c>
      <c r="H34" s="291">
        <v>-24.84776561</v>
      </c>
      <c r="I34" s="270">
        <v>5216.517179</v>
      </c>
      <c r="J34" s="270">
        <v>4978.245747</v>
      </c>
      <c r="K34" s="291">
        <v>-4.567634378</v>
      </c>
    </row>
    <row r="35" spans="1:11" s="1" customFormat="1" ht="12" customHeight="1">
      <c r="A35" s="247">
        <v>6</v>
      </c>
      <c r="B35" s="40" t="s">
        <v>151</v>
      </c>
      <c r="C35" s="270">
        <v>576.577141</v>
      </c>
      <c r="D35" s="270">
        <v>401.626202</v>
      </c>
      <c r="E35" s="291">
        <v>-30.34302378</v>
      </c>
      <c r="F35" s="270">
        <v>1619.237601</v>
      </c>
      <c r="G35" s="270">
        <v>1171.845101</v>
      </c>
      <c r="H35" s="291">
        <v>-27.62982404</v>
      </c>
      <c r="I35" s="270">
        <v>5704.323182</v>
      </c>
      <c r="J35" s="270">
        <v>4996.686618</v>
      </c>
      <c r="K35" s="291">
        <v>-12.40526775</v>
      </c>
    </row>
    <row r="36" spans="1:11" s="1" customFormat="1" ht="12" customHeight="1">
      <c r="A36" s="247">
        <v>7</v>
      </c>
      <c r="B36" s="40" t="s">
        <v>148</v>
      </c>
      <c r="C36" s="270">
        <v>1529.880275</v>
      </c>
      <c r="D36" s="270">
        <v>1224.86393</v>
      </c>
      <c r="E36" s="291">
        <v>-19.93726895</v>
      </c>
      <c r="F36" s="270">
        <v>4299.583069</v>
      </c>
      <c r="G36" s="270">
        <v>3545.79294</v>
      </c>
      <c r="H36" s="291">
        <v>-17.53170289</v>
      </c>
      <c r="I36" s="270">
        <v>16500.591448</v>
      </c>
      <c r="J36" s="270">
        <v>14371.108562</v>
      </c>
      <c r="K36" s="291">
        <v>-12.90549428</v>
      </c>
    </row>
    <row r="37" spans="1:11" s="1" customFormat="1" ht="12" customHeight="1">
      <c r="A37" s="247">
        <v>8</v>
      </c>
      <c r="B37" s="40" t="s">
        <v>149</v>
      </c>
      <c r="C37" s="270">
        <v>596.980224</v>
      </c>
      <c r="D37" s="270">
        <v>510.735243</v>
      </c>
      <c r="E37" s="291">
        <v>-14.44687404</v>
      </c>
      <c r="F37" s="270">
        <v>1697.087117</v>
      </c>
      <c r="G37" s="270">
        <v>1555.82565</v>
      </c>
      <c r="H37" s="291">
        <v>-8.323760494</v>
      </c>
      <c r="I37" s="270">
        <v>5852.783389</v>
      </c>
      <c r="J37" s="270">
        <v>6020.566362</v>
      </c>
      <c r="K37" s="291">
        <v>2.8667210428</v>
      </c>
    </row>
    <row r="38" spans="1:11" s="1" customFormat="1" ht="12" customHeight="1">
      <c r="A38" s="247">
        <v>9</v>
      </c>
      <c r="B38" s="40" t="s">
        <v>181</v>
      </c>
      <c r="C38" s="270">
        <v>47.062121</v>
      </c>
      <c r="D38" s="270">
        <v>26.396095</v>
      </c>
      <c r="E38" s="291">
        <v>-43.91222827</v>
      </c>
      <c r="F38" s="270">
        <v>125.942045</v>
      </c>
      <c r="G38" s="270">
        <v>85.209636</v>
      </c>
      <c r="H38" s="291">
        <v>-32.34218485</v>
      </c>
      <c r="I38" s="270">
        <v>276.782601</v>
      </c>
      <c r="J38" s="270">
        <v>365.181281</v>
      </c>
      <c r="K38" s="291">
        <v>31.937946851</v>
      </c>
    </row>
    <row r="39" spans="1:11" s="1" customFormat="1" ht="6.75" customHeight="1">
      <c r="A39" s="247"/>
      <c r="B39" s="40"/>
      <c r="C39" s="270" t="s">
        <v>2</v>
      </c>
      <c r="D39" s="270"/>
      <c r="E39" s="291"/>
      <c r="F39" s="270"/>
      <c r="G39" s="270"/>
      <c r="H39" s="291"/>
      <c r="I39" s="270"/>
      <c r="J39" s="270"/>
      <c r="K39" s="291"/>
    </row>
    <row r="40" spans="1:11" s="1" customFormat="1" ht="12" customHeight="1">
      <c r="A40" s="256" t="s">
        <v>182</v>
      </c>
      <c r="B40" s="146" t="s">
        <v>241</v>
      </c>
      <c r="C40" s="270">
        <v>4819.301661</v>
      </c>
      <c r="D40" s="270">
        <v>3453.480136</v>
      </c>
      <c r="E40" s="291">
        <v>-28.34065226</v>
      </c>
      <c r="F40" s="270">
        <v>13666.635313</v>
      </c>
      <c r="G40" s="270">
        <v>10305.20827</v>
      </c>
      <c r="H40" s="291">
        <v>-24.59586406</v>
      </c>
      <c r="I40" s="270">
        <v>47692.254733</v>
      </c>
      <c r="J40" s="270">
        <v>41892.473555</v>
      </c>
      <c r="K40" s="291">
        <v>-12.16084501</v>
      </c>
    </row>
    <row r="41" spans="1:11" s="1" customFormat="1" ht="6" customHeight="1">
      <c r="A41" s="256"/>
      <c r="B41" s="146"/>
      <c r="C41" s="270" t="s">
        <v>2</v>
      </c>
      <c r="D41" s="270"/>
      <c r="E41" s="291"/>
      <c r="F41" s="270"/>
      <c r="G41" s="270"/>
      <c r="H41" s="291"/>
      <c r="I41" s="270"/>
      <c r="J41" s="270"/>
      <c r="K41" s="291"/>
    </row>
    <row r="42" spans="1:11" s="1" customFormat="1" ht="12" customHeight="1">
      <c r="A42" s="256" t="s">
        <v>183</v>
      </c>
      <c r="B42" s="146" t="s">
        <v>242</v>
      </c>
      <c r="C42" s="270">
        <v>3277.772913</v>
      </c>
      <c r="D42" s="270">
        <v>2580.351597</v>
      </c>
      <c r="E42" s="291">
        <v>-21.27729207</v>
      </c>
      <c r="F42" s="270">
        <v>9294.168241</v>
      </c>
      <c r="G42" s="270">
        <v>7534.713921</v>
      </c>
      <c r="H42" s="291">
        <v>-18.93073457</v>
      </c>
      <c r="I42" s="270">
        <v>33274.215198</v>
      </c>
      <c r="J42" s="270">
        <v>30366.607289</v>
      </c>
      <c r="K42" s="291">
        <v>-8.738321525</v>
      </c>
    </row>
    <row r="43" spans="1:11" s="1" customFormat="1" ht="6" customHeight="1">
      <c r="A43" s="256"/>
      <c r="B43" s="146"/>
      <c r="C43" s="257"/>
      <c r="D43" s="257"/>
      <c r="E43" s="258"/>
      <c r="F43" s="257"/>
      <c r="G43" s="257"/>
      <c r="H43" s="258"/>
      <c r="I43" s="257"/>
      <c r="J43" s="257"/>
      <c r="K43" s="258"/>
    </row>
    <row r="44" spans="1:11" s="1" customFormat="1" ht="12" customHeight="1">
      <c r="A44" s="292" t="s">
        <v>145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</row>
    <row r="45" spans="1:11" s="1" customFormat="1" ht="6" customHeight="1">
      <c r="A45" s="246"/>
      <c r="B45" s="260"/>
      <c r="C45" s="261"/>
      <c r="D45" s="109"/>
      <c r="E45" s="17"/>
      <c r="F45" s="109"/>
      <c r="G45" s="109"/>
      <c r="H45" s="17"/>
      <c r="I45" s="109"/>
      <c r="J45" s="109"/>
      <c r="K45" s="17"/>
    </row>
    <row r="46" spans="1:11" s="1" customFormat="1" ht="11.25" customHeight="1">
      <c r="A46" s="246">
        <v>0</v>
      </c>
      <c r="B46" s="99" t="s">
        <v>146</v>
      </c>
      <c r="C46" s="270">
        <v>1320.817302</v>
      </c>
      <c r="D46" s="270">
        <v>1087.609305</v>
      </c>
      <c r="E46" s="291" t="s">
        <v>84</v>
      </c>
      <c r="F46" s="270">
        <v>3299.216492</v>
      </c>
      <c r="G46" s="270">
        <v>2704.459856</v>
      </c>
      <c r="H46" s="291" t="s">
        <v>84</v>
      </c>
      <c r="I46" s="270">
        <v>16352.622084</v>
      </c>
      <c r="J46" s="270">
        <v>16510.139396</v>
      </c>
      <c r="K46" s="291" t="s">
        <v>84</v>
      </c>
    </row>
    <row r="47" spans="1:11" s="1" customFormat="1" ht="11.25" customHeight="1">
      <c r="A47" s="246">
        <v>1</v>
      </c>
      <c r="B47" s="99" t="s">
        <v>147</v>
      </c>
      <c r="C47" s="270">
        <v>57.290428</v>
      </c>
      <c r="D47" s="270">
        <v>83.264469</v>
      </c>
      <c r="E47" s="291" t="s">
        <v>84</v>
      </c>
      <c r="F47" s="270">
        <v>194.86175</v>
      </c>
      <c r="G47" s="270">
        <v>229.820117</v>
      </c>
      <c r="H47" s="291" t="s">
        <v>84</v>
      </c>
      <c r="I47" s="270">
        <v>525.078877</v>
      </c>
      <c r="J47" s="270">
        <v>706.854372</v>
      </c>
      <c r="K47" s="291" t="s">
        <v>84</v>
      </c>
    </row>
    <row r="48" spans="1:11" s="1" customFormat="1" ht="12" customHeight="1">
      <c r="A48" s="247">
        <v>2</v>
      </c>
      <c r="B48" s="40" t="s">
        <v>152</v>
      </c>
      <c r="C48" s="270">
        <v>308.74295</v>
      </c>
      <c r="D48" s="270">
        <v>272.850406</v>
      </c>
      <c r="E48" s="291" t="s">
        <v>84</v>
      </c>
      <c r="F48" s="270">
        <v>706.958789</v>
      </c>
      <c r="G48" s="270">
        <v>835.017607</v>
      </c>
      <c r="H48" s="291" t="s">
        <v>84</v>
      </c>
      <c r="I48" s="270">
        <v>2958.670146</v>
      </c>
      <c r="J48" s="270">
        <v>3126.05677</v>
      </c>
      <c r="K48" s="291" t="s">
        <v>84</v>
      </c>
    </row>
    <row r="49" spans="1:11" s="1" customFormat="1" ht="12" customHeight="1">
      <c r="A49" s="247">
        <v>3</v>
      </c>
      <c r="B49" s="40" t="s">
        <v>180</v>
      </c>
      <c r="C49" s="270">
        <v>-628.927755</v>
      </c>
      <c r="D49" s="270">
        <v>-311.621625</v>
      </c>
      <c r="E49" s="291" t="s">
        <v>84</v>
      </c>
      <c r="F49" s="270">
        <v>-1721.087078</v>
      </c>
      <c r="G49" s="270">
        <v>-877.717218</v>
      </c>
      <c r="H49" s="291" t="s">
        <v>84</v>
      </c>
      <c r="I49" s="270">
        <v>-5338.894836</v>
      </c>
      <c r="J49" s="270">
        <v>-4173.365529</v>
      </c>
      <c r="K49" s="291" t="s">
        <v>84</v>
      </c>
    </row>
    <row r="50" spans="1:11" s="1" customFormat="1" ht="12" customHeight="1">
      <c r="A50" s="247">
        <v>4</v>
      </c>
      <c r="B50" s="40" t="s">
        <v>150</v>
      </c>
      <c r="C50" s="270">
        <v>-28.627419</v>
      </c>
      <c r="D50" s="270">
        <v>-16.418228</v>
      </c>
      <c r="E50" s="291" t="s">
        <v>84</v>
      </c>
      <c r="F50" s="270">
        <v>-38.099613</v>
      </c>
      <c r="G50" s="270">
        <v>-32.867155</v>
      </c>
      <c r="H50" s="291" t="s">
        <v>84</v>
      </c>
      <c r="I50" s="270">
        <v>-64.420533</v>
      </c>
      <c r="J50" s="270">
        <v>-94.286731</v>
      </c>
      <c r="K50" s="291" t="s">
        <v>84</v>
      </c>
    </row>
    <row r="51" spans="1:11" s="1" customFormat="1" ht="12" customHeight="1">
      <c r="A51" s="247">
        <v>5</v>
      </c>
      <c r="B51" s="40" t="s">
        <v>167</v>
      </c>
      <c r="C51" s="270">
        <v>-362.808403</v>
      </c>
      <c r="D51" s="270">
        <v>-287.854166</v>
      </c>
      <c r="E51" s="291" t="s">
        <v>84</v>
      </c>
      <c r="F51" s="270">
        <v>-1158.174156</v>
      </c>
      <c r="G51" s="270">
        <v>-840.960708</v>
      </c>
      <c r="H51" s="291" t="s">
        <v>84</v>
      </c>
      <c r="I51" s="270">
        <v>-2991.448266</v>
      </c>
      <c r="J51" s="270">
        <v>-2692.469177</v>
      </c>
      <c r="K51" s="291" t="s">
        <v>84</v>
      </c>
    </row>
    <row r="52" spans="1:11" s="1" customFormat="1" ht="12" customHeight="1">
      <c r="A52" s="247">
        <v>6</v>
      </c>
      <c r="B52" s="40" t="s">
        <v>151</v>
      </c>
      <c r="C52" s="270">
        <v>-185.310668</v>
      </c>
      <c r="D52" s="270">
        <v>-101.082026</v>
      </c>
      <c r="E52" s="291" t="s">
        <v>84</v>
      </c>
      <c r="F52" s="270">
        <v>-414.984759</v>
      </c>
      <c r="G52" s="270">
        <v>-245.337448</v>
      </c>
      <c r="H52" s="291" t="s">
        <v>84</v>
      </c>
      <c r="I52" s="270">
        <v>-1347.430608</v>
      </c>
      <c r="J52" s="270">
        <v>-1358.775424</v>
      </c>
      <c r="K52" s="291" t="s">
        <v>84</v>
      </c>
    </row>
    <row r="53" spans="1:11" s="1" customFormat="1" ht="12" customHeight="1">
      <c r="A53" s="247">
        <v>7</v>
      </c>
      <c r="B53" s="40" t="s">
        <v>148</v>
      </c>
      <c r="C53" s="270">
        <v>-1217.891859</v>
      </c>
      <c r="D53" s="270">
        <v>-955.308666</v>
      </c>
      <c r="E53" s="291" t="s">
        <v>84</v>
      </c>
      <c r="F53" s="270">
        <v>-3274.225045</v>
      </c>
      <c r="G53" s="270">
        <v>-2764.011295</v>
      </c>
      <c r="H53" s="291" t="s">
        <v>84</v>
      </c>
      <c r="I53" s="270">
        <v>-12790.429588</v>
      </c>
      <c r="J53" s="270">
        <v>-10651.642765</v>
      </c>
      <c r="K53" s="291" t="s">
        <v>84</v>
      </c>
    </row>
    <row r="54" spans="1:11" s="1" customFormat="1" ht="12" customHeight="1">
      <c r="A54" s="247">
        <v>8</v>
      </c>
      <c r="B54" s="40" t="s">
        <v>149</v>
      </c>
      <c r="C54" s="270">
        <v>-434.150916</v>
      </c>
      <c r="D54" s="270">
        <v>-363.953477</v>
      </c>
      <c r="E54" s="291" t="s">
        <v>84</v>
      </c>
      <c r="F54" s="270">
        <v>-1215.947977</v>
      </c>
      <c r="G54" s="270">
        <v>-1109.340236</v>
      </c>
      <c r="H54" s="291" t="s">
        <v>84</v>
      </c>
      <c r="I54" s="270">
        <v>-4113.17022</v>
      </c>
      <c r="J54" s="270">
        <v>-4226.138509</v>
      </c>
      <c r="K54" s="291" t="s">
        <v>84</v>
      </c>
    </row>
    <row r="55" spans="1:11" s="1" customFormat="1" ht="12" customHeight="1">
      <c r="A55" s="247">
        <v>9</v>
      </c>
      <c r="B55" s="40" t="s">
        <v>181</v>
      </c>
      <c r="C55" s="270">
        <v>174.87975</v>
      </c>
      <c r="D55" s="270">
        <v>105.998488</v>
      </c>
      <c r="E55" s="291" t="s">
        <v>84</v>
      </c>
      <c r="F55" s="270">
        <v>525.843372</v>
      </c>
      <c r="G55" s="270">
        <v>333.567202</v>
      </c>
      <c r="H55" s="291" t="s">
        <v>84</v>
      </c>
      <c r="I55" s="270">
        <v>1544.689989</v>
      </c>
      <c r="J55" s="270">
        <v>1689.453763</v>
      </c>
      <c r="K55" s="291" t="s">
        <v>84</v>
      </c>
    </row>
    <row r="56" spans="1:11" s="1" customFormat="1" ht="6" customHeight="1">
      <c r="A56" s="247"/>
      <c r="B56" s="40"/>
      <c r="C56" s="270" t="s">
        <v>2</v>
      </c>
      <c r="D56" s="270"/>
      <c r="E56" s="291"/>
      <c r="F56" s="270"/>
      <c r="G56" s="270"/>
      <c r="H56" s="291"/>
      <c r="I56" s="270"/>
      <c r="J56" s="270"/>
      <c r="K56" s="291"/>
    </row>
    <row r="57" spans="1:11" s="1" customFormat="1" ht="12" customHeight="1">
      <c r="A57" s="256" t="s">
        <v>182</v>
      </c>
      <c r="B57" s="146" t="s">
        <v>241</v>
      </c>
      <c r="C57" s="270">
        <v>-995.98659</v>
      </c>
      <c r="D57" s="270">
        <v>-486.51552</v>
      </c>
      <c r="E57" s="291" t="s">
        <v>84</v>
      </c>
      <c r="F57" s="270">
        <v>-3095.638225</v>
      </c>
      <c r="G57" s="270">
        <v>-1767.369278</v>
      </c>
      <c r="H57" s="291" t="s">
        <v>84</v>
      </c>
      <c r="I57" s="270">
        <v>-5264.732955</v>
      </c>
      <c r="J57" s="270">
        <v>-1164.173834</v>
      </c>
      <c r="K57" s="291" t="s">
        <v>84</v>
      </c>
    </row>
    <row r="58" spans="1:11" s="1" customFormat="1" ht="6" customHeight="1">
      <c r="A58" s="256"/>
      <c r="B58" s="146"/>
      <c r="C58" s="270" t="s">
        <v>2</v>
      </c>
      <c r="D58" s="270"/>
      <c r="E58" s="291"/>
      <c r="F58" s="270"/>
      <c r="G58" s="270"/>
      <c r="H58" s="291"/>
      <c r="I58" s="270"/>
      <c r="J58" s="270"/>
      <c r="K58" s="291"/>
    </row>
    <row r="59" spans="1:11" s="1" customFormat="1" ht="12" customHeight="1">
      <c r="A59" s="256" t="s">
        <v>183</v>
      </c>
      <c r="B59" s="146" t="s">
        <v>242</v>
      </c>
      <c r="C59" s="270">
        <v>-2200.161846</v>
      </c>
      <c r="D59" s="270">
        <v>-1708.198335</v>
      </c>
      <c r="E59" s="291" t="s">
        <v>84</v>
      </c>
      <c r="F59" s="270">
        <v>-6063.331937</v>
      </c>
      <c r="G59" s="270">
        <v>-4959.649687</v>
      </c>
      <c r="H59" s="291" t="s">
        <v>84</v>
      </c>
      <c r="I59" s="270">
        <v>-21242.478682</v>
      </c>
      <c r="J59" s="270">
        <v>-18929.025875</v>
      </c>
      <c r="K59" s="291" t="s">
        <v>84</v>
      </c>
    </row>
    <row r="60" spans="1:11" s="1" customFormat="1" ht="6" customHeight="1">
      <c r="A60" s="259"/>
      <c r="B60" s="140"/>
      <c r="C60" s="254"/>
      <c r="D60" s="254"/>
      <c r="E60" s="255"/>
      <c r="F60" s="254"/>
      <c r="G60" s="254"/>
      <c r="H60" s="255"/>
      <c r="I60" s="254"/>
      <c r="J60" s="254"/>
      <c r="K60" s="255"/>
    </row>
    <row r="61" spans="1:11" ht="6" customHeight="1">
      <c r="A61" s="248"/>
      <c r="B61" s="162"/>
      <c r="C61" s="163"/>
      <c r="D61" s="163"/>
      <c r="E61" s="164"/>
      <c r="F61" s="163"/>
      <c r="G61" s="163"/>
      <c r="H61" s="164"/>
      <c r="I61" s="163"/>
      <c r="J61" s="163"/>
      <c r="K61" s="164"/>
    </row>
    <row r="62" spans="1:7" ht="11.25" customHeight="1">
      <c r="A62" s="249" t="s">
        <v>240</v>
      </c>
      <c r="F62" s="44"/>
      <c r="G62" s="44"/>
    </row>
    <row r="63" spans="1:7" ht="11.25" customHeight="1">
      <c r="A63" s="249" t="s">
        <v>205</v>
      </c>
      <c r="F63" s="44"/>
      <c r="G63" s="44"/>
    </row>
    <row r="64" spans="1:11" ht="11.25" customHeight="1">
      <c r="A64" s="66" t="s">
        <v>142</v>
      </c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 customHeight="1">
      <c r="A65" s="66" t="s">
        <v>154</v>
      </c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 customHeight="1">
      <c r="A66" s="66" t="s">
        <v>263</v>
      </c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 customHeight="1">
      <c r="A67" s="66" t="s">
        <v>206</v>
      </c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 customHeight="1">
      <c r="A68" s="70" t="s">
        <v>184</v>
      </c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 customHeight="1">
      <c r="A69" s="70" t="s">
        <v>185</v>
      </c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 customHeight="1">
      <c r="A70" s="70" t="s">
        <v>186</v>
      </c>
      <c r="C70" s="15"/>
      <c r="D70" s="15"/>
      <c r="E70" s="15"/>
      <c r="F70" s="15"/>
      <c r="G70" s="15"/>
      <c r="H70" s="15"/>
      <c r="I70" s="15"/>
      <c r="J70" s="15"/>
      <c r="K70" s="15"/>
    </row>
    <row r="71" ht="7.5" customHeight="1"/>
    <row r="72" ht="11.25" customHeight="1">
      <c r="A72" s="250" t="s">
        <v>81</v>
      </c>
    </row>
    <row r="73" ht="11.25" customHeight="1">
      <c r="A73" s="251" t="s">
        <v>131</v>
      </c>
    </row>
    <row r="74" spans="1:11" ht="11.25" customHeight="1">
      <c r="A74" s="1" t="s">
        <v>82</v>
      </c>
      <c r="B74" s="16"/>
      <c r="C74" s="15"/>
      <c r="D74" s="15"/>
      <c r="E74" s="15"/>
      <c r="F74" s="15"/>
      <c r="G74" s="15"/>
      <c r="H74" s="15"/>
      <c r="I74" s="15"/>
      <c r="J74" s="15"/>
      <c r="K74" s="15"/>
    </row>
  </sheetData>
  <sheetProtection/>
  <mergeCells count="2">
    <mergeCell ref="B5:B8"/>
    <mergeCell ref="A5:A8"/>
  </mergeCells>
  <printOptions horizontalCentered="1"/>
  <pageMargins left="0.28" right="0.27" top="0.5511811023622047" bottom="0.3937007874015748" header="0.31496062992125984" footer="0.31496062992125984"/>
  <pageSetup horizontalDpi="600" verticalDpi="600" orientation="portrait" paperSize="9" r:id="rId1"/>
  <headerFooter alignWithMargins="0">
    <oddHeader>&amp;C&amp;"Arial,Bold Italic"Overseas Merchandise Trade: October 2009</oddHeader>
    <oddFooter>&amp;R&amp;"Arial Mäori,Bold Italic"Published by Statistics New Zealand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pane ySplit="12" topLeftCell="A13" activePane="bottomLeft" state="frozen"/>
      <selection pane="topLeft" activeCell="A1" sqref="A1:B1"/>
      <selection pane="bottomLeft" activeCell="A1" sqref="A1:B1"/>
    </sheetView>
  </sheetViews>
  <sheetFormatPr defaultColWidth="9.7109375" defaultRowHeight="12.75"/>
  <cols>
    <col min="1" max="1" width="4.140625" style="23" customWidth="1"/>
    <col min="2" max="2" width="4.7109375" style="23" customWidth="1"/>
    <col min="3" max="3" width="2.7109375" style="23" customWidth="1"/>
    <col min="4" max="4" width="10.00390625" style="23" customWidth="1"/>
    <col min="5" max="5" width="5.00390625" style="23" customWidth="1"/>
    <col min="6" max="6" width="9.7109375" style="23" customWidth="1"/>
    <col min="7" max="7" width="10.00390625" style="23" customWidth="1"/>
    <col min="8" max="8" width="5.00390625" style="23" customWidth="1"/>
    <col min="9" max="9" width="9.7109375" style="23" customWidth="1"/>
    <col min="10" max="10" width="10.00390625" style="23" customWidth="1"/>
    <col min="11" max="11" width="5.00390625" style="23" customWidth="1"/>
    <col min="12" max="12" width="10.00390625" style="23" customWidth="1"/>
    <col min="13" max="13" width="5.00390625" style="23" customWidth="1"/>
    <col min="14" max="16384" width="9.7109375" style="23" customWidth="1"/>
  </cols>
  <sheetData>
    <row r="1" spans="1:2" s="27" customFormat="1" ht="12.75">
      <c r="A1" s="358" t="s">
        <v>12</v>
      </c>
      <c r="B1" s="358"/>
    </row>
    <row r="2" s="27" customFormat="1" ht="7.5" customHeight="1"/>
    <row r="3" spans="1:13" s="179" customFormat="1" ht="15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3" s="180" customFormat="1" ht="17.25" customHeight="1">
      <c r="A4" s="178" t="s">
        <v>225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s="28" customFormat="1" ht="7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0.5" customHeight="1">
      <c r="A6" s="361"/>
      <c r="B6" s="361"/>
      <c r="C6" s="362"/>
      <c r="D6" s="348" t="s">
        <v>110</v>
      </c>
      <c r="E6" s="367"/>
      <c r="F6" s="354" t="s">
        <v>193</v>
      </c>
      <c r="G6" s="348" t="s">
        <v>226</v>
      </c>
      <c r="H6" s="367"/>
      <c r="I6" s="354" t="s">
        <v>193</v>
      </c>
      <c r="J6" s="348" t="s">
        <v>227</v>
      </c>
      <c r="K6" s="349"/>
      <c r="L6" s="348" t="s">
        <v>228</v>
      </c>
      <c r="M6" s="349"/>
    </row>
    <row r="7" spans="1:13" ht="10.5" customHeight="1">
      <c r="A7" s="363"/>
      <c r="B7" s="363"/>
      <c r="C7" s="364"/>
      <c r="D7" s="350"/>
      <c r="E7" s="368"/>
      <c r="F7" s="355"/>
      <c r="G7" s="350"/>
      <c r="H7" s="368"/>
      <c r="I7" s="355"/>
      <c r="J7" s="350"/>
      <c r="K7" s="351"/>
      <c r="L7" s="350"/>
      <c r="M7" s="351"/>
    </row>
    <row r="8" spans="1:13" ht="10.5" customHeight="1">
      <c r="A8" s="363"/>
      <c r="B8" s="363"/>
      <c r="C8" s="364"/>
      <c r="D8" s="350"/>
      <c r="E8" s="368"/>
      <c r="F8" s="355"/>
      <c r="G8" s="350"/>
      <c r="H8" s="368"/>
      <c r="I8" s="355"/>
      <c r="J8" s="350"/>
      <c r="K8" s="351"/>
      <c r="L8" s="350"/>
      <c r="M8" s="351"/>
    </row>
    <row r="9" spans="1:13" ht="10.5" customHeight="1">
      <c r="A9" s="363"/>
      <c r="B9" s="363"/>
      <c r="C9" s="364"/>
      <c r="D9" s="350"/>
      <c r="E9" s="368"/>
      <c r="F9" s="355"/>
      <c r="G9" s="350"/>
      <c r="H9" s="368"/>
      <c r="I9" s="355"/>
      <c r="J9" s="350"/>
      <c r="K9" s="351"/>
      <c r="L9" s="350"/>
      <c r="M9" s="351"/>
    </row>
    <row r="10" spans="1:13" ht="10.5" customHeight="1">
      <c r="A10" s="365"/>
      <c r="B10" s="365"/>
      <c r="C10" s="366"/>
      <c r="D10" s="352"/>
      <c r="E10" s="369"/>
      <c r="F10" s="356"/>
      <c r="G10" s="352"/>
      <c r="H10" s="369"/>
      <c r="I10" s="356"/>
      <c r="J10" s="352"/>
      <c r="K10" s="353"/>
      <c r="L10" s="352"/>
      <c r="M10" s="353"/>
    </row>
    <row r="11" spans="1:13" ht="12" customHeight="1">
      <c r="A11" s="124" t="s">
        <v>265</v>
      </c>
      <c r="B11" s="124"/>
      <c r="C11" s="107"/>
      <c r="D11" s="359" t="s">
        <v>178</v>
      </c>
      <c r="E11" s="360"/>
      <c r="F11" s="302"/>
      <c r="G11" s="359" t="s">
        <v>179</v>
      </c>
      <c r="H11" s="360"/>
      <c r="I11" s="302"/>
      <c r="J11" s="106" t="s">
        <v>13</v>
      </c>
      <c r="K11" s="107"/>
      <c r="L11" s="106" t="s">
        <v>14</v>
      </c>
      <c r="M11" s="107"/>
    </row>
    <row r="12" spans="1:13" ht="12" customHeight="1">
      <c r="A12" s="30"/>
      <c r="B12" s="30"/>
      <c r="C12" s="30"/>
      <c r="D12" s="31" t="s">
        <v>9</v>
      </c>
      <c r="E12" s="30"/>
      <c r="F12" s="32" t="s">
        <v>10</v>
      </c>
      <c r="G12" s="31" t="s">
        <v>9</v>
      </c>
      <c r="H12" s="30"/>
      <c r="I12" s="32" t="s">
        <v>10</v>
      </c>
      <c r="J12" s="357" t="s">
        <v>9</v>
      </c>
      <c r="K12" s="342"/>
      <c r="L12" s="342"/>
      <c r="M12" s="342"/>
    </row>
    <row r="13" spans="1:13" ht="15" customHeight="1">
      <c r="A13" s="35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2" customHeight="1">
      <c r="A14" s="279" t="s">
        <v>168</v>
      </c>
      <c r="B14" s="280"/>
      <c r="C14" s="112"/>
      <c r="D14" s="60"/>
      <c r="E14" s="60"/>
      <c r="F14" s="73"/>
      <c r="G14" s="73"/>
      <c r="H14" s="74"/>
      <c r="I14" s="73"/>
      <c r="J14" s="75"/>
      <c r="K14" s="74"/>
      <c r="L14" s="73"/>
      <c r="M14" s="74"/>
    </row>
    <row r="15" spans="1:13" ht="12" customHeight="1">
      <c r="A15" s="112">
        <v>2006</v>
      </c>
      <c r="B15" s="112" t="s">
        <v>282</v>
      </c>
      <c r="C15" s="112"/>
      <c r="D15" s="76">
        <v>2918</v>
      </c>
      <c r="E15" s="74"/>
      <c r="F15" s="167">
        <v>-0.4</v>
      </c>
      <c r="G15" s="77">
        <v>3311</v>
      </c>
      <c r="H15" s="74"/>
      <c r="I15" s="167">
        <v>-0.4</v>
      </c>
      <c r="J15" s="78">
        <v>-393</v>
      </c>
      <c r="K15" s="74"/>
      <c r="L15" s="76">
        <v>3096</v>
      </c>
      <c r="M15" s="74"/>
    </row>
    <row r="16" spans="1:13" ht="12" customHeight="1">
      <c r="A16" s="112" t="s">
        <v>38</v>
      </c>
      <c r="B16" s="112" t="s">
        <v>283</v>
      </c>
      <c r="C16" s="112"/>
      <c r="D16" s="76">
        <v>2900</v>
      </c>
      <c r="E16" s="74"/>
      <c r="F16" s="167">
        <v>-0.6</v>
      </c>
      <c r="G16" s="77">
        <v>3311</v>
      </c>
      <c r="H16" s="74"/>
      <c r="I16" s="167">
        <v>0</v>
      </c>
      <c r="J16" s="78">
        <v>-412</v>
      </c>
      <c r="K16" s="74"/>
      <c r="L16" s="76">
        <v>3102</v>
      </c>
      <c r="M16" s="74"/>
    </row>
    <row r="17" spans="1:13" ht="12" customHeight="1">
      <c r="A17" s="112" t="s">
        <v>38</v>
      </c>
      <c r="B17" s="112" t="s">
        <v>284</v>
      </c>
      <c r="C17" s="112"/>
      <c r="D17" s="76">
        <v>2879</v>
      </c>
      <c r="E17" s="74"/>
      <c r="F17" s="167">
        <v>-0.7</v>
      </c>
      <c r="G17" s="77">
        <v>3325</v>
      </c>
      <c r="H17" s="74"/>
      <c r="I17" s="167">
        <v>0.4</v>
      </c>
      <c r="J17" s="78">
        <v>-446</v>
      </c>
      <c r="K17" s="74"/>
      <c r="L17" s="76">
        <v>3120</v>
      </c>
      <c r="M17" s="74"/>
    </row>
    <row r="18" spans="1:13" ht="12" customHeight="1">
      <c r="A18" s="112" t="s">
        <v>2</v>
      </c>
      <c r="B18" s="112"/>
      <c r="C18" s="112"/>
      <c r="D18" s="76"/>
      <c r="E18" s="74"/>
      <c r="F18" s="167"/>
      <c r="G18" s="77"/>
      <c r="H18" s="74"/>
      <c r="I18" s="167"/>
      <c r="J18" s="78"/>
      <c r="K18" s="74"/>
      <c r="L18" s="76"/>
      <c r="M18" s="74"/>
    </row>
    <row r="19" spans="1:13" ht="12" customHeight="1">
      <c r="A19" s="112">
        <v>2007</v>
      </c>
      <c r="B19" s="112" t="s">
        <v>285</v>
      </c>
      <c r="C19" s="112"/>
      <c r="D19" s="76">
        <v>2861</v>
      </c>
      <c r="E19" s="74"/>
      <c r="F19" s="167">
        <v>-0.6</v>
      </c>
      <c r="G19" s="77">
        <v>3342</v>
      </c>
      <c r="H19" s="74"/>
      <c r="I19" s="167">
        <v>0.5</v>
      </c>
      <c r="J19" s="78">
        <v>-481</v>
      </c>
      <c r="K19" s="74"/>
      <c r="L19" s="76">
        <v>3140</v>
      </c>
      <c r="M19" s="74"/>
    </row>
    <row r="20" spans="1:13" ht="12" customHeight="1">
      <c r="A20" s="112" t="s">
        <v>38</v>
      </c>
      <c r="B20" s="112" t="s">
        <v>286</v>
      </c>
      <c r="C20" s="112"/>
      <c r="D20" s="76">
        <v>2851</v>
      </c>
      <c r="E20" s="74"/>
      <c r="F20" s="167">
        <v>-0.4</v>
      </c>
      <c r="G20" s="77">
        <v>3359</v>
      </c>
      <c r="H20" s="74"/>
      <c r="I20" s="167">
        <v>0.5</v>
      </c>
      <c r="J20" s="78">
        <v>-508</v>
      </c>
      <c r="K20" s="74"/>
      <c r="L20" s="76">
        <v>3158</v>
      </c>
      <c r="M20" s="74"/>
    </row>
    <row r="21" spans="1:13" ht="12" customHeight="1">
      <c r="A21" s="112" t="s">
        <v>38</v>
      </c>
      <c r="B21" s="112" t="s">
        <v>287</v>
      </c>
      <c r="C21" s="112"/>
      <c r="D21" s="76">
        <v>2851</v>
      </c>
      <c r="E21" s="74"/>
      <c r="F21" s="167">
        <v>0</v>
      </c>
      <c r="G21" s="77">
        <v>3364</v>
      </c>
      <c r="H21" s="74"/>
      <c r="I21" s="167">
        <v>0.1</v>
      </c>
      <c r="J21" s="78">
        <v>-513</v>
      </c>
      <c r="K21" s="74"/>
      <c r="L21" s="76">
        <v>3163</v>
      </c>
      <c r="M21" s="74"/>
    </row>
    <row r="22" spans="1:13" ht="12" customHeight="1">
      <c r="A22" s="112" t="s">
        <v>38</v>
      </c>
      <c r="B22" s="112" t="s">
        <v>288</v>
      </c>
      <c r="C22" s="112"/>
      <c r="D22" s="76">
        <v>2865</v>
      </c>
      <c r="E22" s="74"/>
      <c r="F22" s="167">
        <v>0.5</v>
      </c>
      <c r="G22" s="77">
        <v>3358</v>
      </c>
      <c r="H22" s="74"/>
      <c r="I22" s="167">
        <v>-0.2</v>
      </c>
      <c r="J22" s="78">
        <v>-493</v>
      </c>
      <c r="K22" s="74"/>
      <c r="L22" s="76">
        <v>3156</v>
      </c>
      <c r="M22" s="74"/>
    </row>
    <row r="23" spans="1:13" ht="12" customHeight="1">
      <c r="A23" s="112" t="s">
        <v>38</v>
      </c>
      <c r="B23" s="112" t="s">
        <v>289</v>
      </c>
      <c r="C23" s="112"/>
      <c r="D23" s="76">
        <v>2895</v>
      </c>
      <c r="E23" s="74"/>
      <c r="F23" s="167">
        <v>1</v>
      </c>
      <c r="G23" s="77">
        <v>3348</v>
      </c>
      <c r="H23" s="74"/>
      <c r="I23" s="167">
        <v>-0.3</v>
      </c>
      <c r="J23" s="78">
        <v>-453</v>
      </c>
      <c r="K23" s="74"/>
      <c r="L23" s="76">
        <v>3144</v>
      </c>
      <c r="M23" s="74"/>
    </row>
    <row r="24" spans="1:13" ht="12" customHeight="1">
      <c r="A24" s="112" t="s">
        <v>38</v>
      </c>
      <c r="B24" s="112" t="s">
        <v>290</v>
      </c>
      <c r="C24" s="112"/>
      <c r="D24" s="76">
        <v>2940</v>
      </c>
      <c r="E24" s="74"/>
      <c r="F24" s="167">
        <v>1.6</v>
      </c>
      <c r="G24" s="77">
        <v>3343</v>
      </c>
      <c r="H24" s="74"/>
      <c r="I24" s="167">
        <v>-0.1</v>
      </c>
      <c r="J24" s="78">
        <v>-403</v>
      </c>
      <c r="K24" s="74"/>
      <c r="L24" s="76">
        <v>3138</v>
      </c>
      <c r="M24" s="74"/>
    </row>
    <row r="25" spans="1:13" ht="12" customHeight="1">
      <c r="A25" s="112" t="s">
        <v>38</v>
      </c>
      <c r="B25" s="112" t="s">
        <v>291</v>
      </c>
      <c r="C25" s="112"/>
      <c r="D25" s="76">
        <v>2998</v>
      </c>
      <c r="E25" s="74"/>
      <c r="F25" s="167">
        <v>2</v>
      </c>
      <c r="G25" s="77">
        <v>3357</v>
      </c>
      <c r="H25" s="74"/>
      <c r="I25" s="167">
        <v>0.4</v>
      </c>
      <c r="J25" s="78">
        <v>-360</v>
      </c>
      <c r="K25" s="74"/>
      <c r="L25" s="76">
        <v>3151</v>
      </c>
      <c r="M25" s="74"/>
    </row>
    <row r="26" spans="1:13" ht="12" customHeight="1">
      <c r="A26" s="112" t="s">
        <v>38</v>
      </c>
      <c r="B26" s="112" t="s">
        <v>292</v>
      </c>
      <c r="C26" s="112"/>
      <c r="D26" s="76">
        <v>3064</v>
      </c>
      <c r="E26" s="74"/>
      <c r="F26" s="167">
        <v>2.2</v>
      </c>
      <c r="G26" s="77">
        <v>3390</v>
      </c>
      <c r="H26" s="74"/>
      <c r="I26" s="167">
        <v>1</v>
      </c>
      <c r="J26" s="78">
        <v>-326</v>
      </c>
      <c r="K26" s="74"/>
      <c r="L26" s="76">
        <v>3184</v>
      </c>
      <c r="M26" s="74"/>
    </row>
    <row r="27" spans="1:13" ht="12" customHeight="1">
      <c r="A27" s="112" t="s">
        <v>38</v>
      </c>
      <c r="B27" s="112" t="s">
        <v>293</v>
      </c>
      <c r="C27" s="112"/>
      <c r="D27" s="76">
        <v>3135</v>
      </c>
      <c r="E27" s="74"/>
      <c r="F27" s="167">
        <v>2.3</v>
      </c>
      <c r="G27" s="77">
        <v>3439</v>
      </c>
      <c r="H27" s="74"/>
      <c r="I27" s="167">
        <v>1.5</v>
      </c>
      <c r="J27" s="78">
        <v>-304</v>
      </c>
      <c r="K27" s="74"/>
      <c r="L27" s="76">
        <v>3234</v>
      </c>
      <c r="M27" s="74"/>
    </row>
    <row r="28" spans="1:13" ht="12" customHeight="1">
      <c r="A28" s="112" t="s">
        <v>38</v>
      </c>
      <c r="B28" s="112" t="s">
        <v>282</v>
      </c>
      <c r="C28" s="112"/>
      <c r="D28" s="76">
        <v>3208</v>
      </c>
      <c r="E28" s="74"/>
      <c r="F28" s="167">
        <v>2.3</v>
      </c>
      <c r="G28" s="77">
        <v>3502</v>
      </c>
      <c r="H28" s="74"/>
      <c r="I28" s="167">
        <v>1.8</v>
      </c>
      <c r="J28" s="78">
        <v>-293</v>
      </c>
      <c r="K28" s="74"/>
      <c r="L28" s="76">
        <v>3297</v>
      </c>
      <c r="M28" s="74"/>
    </row>
    <row r="29" spans="1:13" ht="12" customHeight="1">
      <c r="A29" s="112" t="s">
        <v>38</v>
      </c>
      <c r="B29" s="112" t="s">
        <v>283</v>
      </c>
      <c r="C29" s="112"/>
      <c r="D29" s="76">
        <v>3280</v>
      </c>
      <c r="E29" s="74"/>
      <c r="F29" s="167">
        <v>2.2</v>
      </c>
      <c r="G29" s="77">
        <v>3566</v>
      </c>
      <c r="H29" s="74"/>
      <c r="I29" s="167">
        <v>1.8</v>
      </c>
      <c r="J29" s="78">
        <v>-286</v>
      </c>
      <c r="K29" s="74"/>
      <c r="L29" s="76">
        <v>3360</v>
      </c>
      <c r="M29" s="74"/>
    </row>
    <row r="30" spans="1:13" ht="12" customHeight="1">
      <c r="A30" s="112" t="s">
        <v>38</v>
      </c>
      <c r="B30" s="112" t="s">
        <v>284</v>
      </c>
      <c r="C30" s="112"/>
      <c r="D30" s="76">
        <v>3343</v>
      </c>
      <c r="E30" s="74"/>
      <c r="F30" s="167">
        <v>1.9</v>
      </c>
      <c r="G30" s="77">
        <v>3622</v>
      </c>
      <c r="H30" s="74"/>
      <c r="I30" s="167">
        <v>1.6</v>
      </c>
      <c r="J30" s="78">
        <v>-278</v>
      </c>
      <c r="K30" s="74"/>
      <c r="L30" s="76">
        <v>3415</v>
      </c>
      <c r="M30" s="74"/>
    </row>
    <row r="31" spans="1:13" ht="12" customHeight="1">
      <c r="A31" s="112" t="s">
        <v>2</v>
      </c>
      <c r="B31" s="112"/>
      <c r="C31" s="112"/>
      <c r="D31" s="76"/>
      <c r="E31" s="74"/>
      <c r="F31" s="167"/>
      <c r="G31" s="77"/>
      <c r="H31" s="74"/>
      <c r="I31" s="167"/>
      <c r="J31" s="78"/>
      <c r="K31" s="74"/>
      <c r="L31" s="76"/>
      <c r="M31" s="74"/>
    </row>
    <row r="32" spans="1:13" ht="12" customHeight="1">
      <c r="A32" s="112">
        <v>2008</v>
      </c>
      <c r="B32" s="112" t="s">
        <v>285</v>
      </c>
      <c r="C32" s="112"/>
      <c r="D32" s="76">
        <v>3397</v>
      </c>
      <c r="E32" s="74"/>
      <c r="F32" s="167">
        <v>1.6</v>
      </c>
      <c r="G32" s="77">
        <v>3679</v>
      </c>
      <c r="H32" s="74"/>
      <c r="I32" s="167">
        <v>1.6</v>
      </c>
      <c r="J32" s="78">
        <v>-282</v>
      </c>
      <c r="K32" s="74"/>
      <c r="L32" s="76">
        <v>3470</v>
      </c>
      <c r="M32" s="74"/>
    </row>
    <row r="33" spans="1:13" ht="12" customHeight="1">
      <c r="A33" s="112" t="s">
        <v>38</v>
      </c>
      <c r="B33" s="112" t="s">
        <v>286</v>
      </c>
      <c r="C33" s="112"/>
      <c r="D33" s="76">
        <v>3440</v>
      </c>
      <c r="E33" s="74"/>
      <c r="F33" s="167">
        <v>1.3</v>
      </c>
      <c r="G33" s="77">
        <v>3739</v>
      </c>
      <c r="H33" s="74"/>
      <c r="I33" s="167">
        <v>1.6</v>
      </c>
      <c r="J33" s="78">
        <v>-299</v>
      </c>
      <c r="K33" s="74"/>
      <c r="L33" s="76">
        <v>3526</v>
      </c>
      <c r="M33" s="74"/>
    </row>
    <row r="34" spans="1:13" ht="12" customHeight="1">
      <c r="A34" s="112" t="s">
        <v>38</v>
      </c>
      <c r="B34" s="112" t="s">
        <v>287</v>
      </c>
      <c r="C34" s="112"/>
      <c r="D34" s="76">
        <v>3475</v>
      </c>
      <c r="E34" s="74"/>
      <c r="F34" s="167">
        <v>1</v>
      </c>
      <c r="G34" s="77">
        <v>3807</v>
      </c>
      <c r="H34" s="74"/>
      <c r="I34" s="167">
        <v>1.8</v>
      </c>
      <c r="J34" s="78">
        <v>-332</v>
      </c>
      <c r="K34" s="74"/>
      <c r="L34" s="76">
        <v>3590</v>
      </c>
      <c r="M34" s="74"/>
    </row>
    <row r="35" spans="1:13" ht="12" customHeight="1">
      <c r="A35" s="112" t="s">
        <v>38</v>
      </c>
      <c r="B35" s="112" t="s">
        <v>288</v>
      </c>
      <c r="C35" s="112"/>
      <c r="D35" s="76">
        <v>3504</v>
      </c>
      <c r="E35" s="74"/>
      <c r="F35" s="167">
        <v>0.8</v>
      </c>
      <c r="G35" s="77">
        <v>3886</v>
      </c>
      <c r="H35" s="74"/>
      <c r="I35" s="167">
        <v>2.1</v>
      </c>
      <c r="J35" s="78">
        <v>-381</v>
      </c>
      <c r="K35" s="74"/>
      <c r="L35" s="76">
        <v>3662</v>
      </c>
      <c r="M35" s="74"/>
    </row>
    <row r="36" spans="1:13" ht="12" customHeight="1">
      <c r="A36" s="112" t="s">
        <v>38</v>
      </c>
      <c r="B36" s="112" t="s">
        <v>289</v>
      </c>
      <c r="C36" s="112"/>
      <c r="D36" s="76">
        <v>3531</v>
      </c>
      <c r="E36" s="74"/>
      <c r="F36" s="167">
        <v>0.8</v>
      </c>
      <c r="G36" s="77">
        <v>3967</v>
      </c>
      <c r="H36" s="74"/>
      <c r="I36" s="167">
        <v>2.1</v>
      </c>
      <c r="J36" s="78">
        <v>-436</v>
      </c>
      <c r="K36" s="74"/>
      <c r="L36" s="76">
        <v>3738</v>
      </c>
      <c r="M36" s="74"/>
    </row>
    <row r="37" spans="1:13" ht="12" customHeight="1">
      <c r="A37" s="112" t="s">
        <v>38</v>
      </c>
      <c r="B37" s="112" t="s">
        <v>290</v>
      </c>
      <c r="C37" s="112"/>
      <c r="D37" s="76">
        <v>3559</v>
      </c>
      <c r="E37" s="74"/>
      <c r="F37" s="167">
        <v>0.8</v>
      </c>
      <c r="G37" s="77">
        <v>4048</v>
      </c>
      <c r="H37" s="74"/>
      <c r="I37" s="167">
        <v>2</v>
      </c>
      <c r="J37" s="78">
        <v>-489</v>
      </c>
      <c r="K37" s="74"/>
      <c r="L37" s="76">
        <v>3811</v>
      </c>
      <c r="M37" s="74"/>
    </row>
    <row r="38" spans="1:13" ht="12" customHeight="1">
      <c r="A38" s="112" t="s">
        <v>38</v>
      </c>
      <c r="B38" s="112" t="s">
        <v>291</v>
      </c>
      <c r="C38" s="112"/>
      <c r="D38" s="76">
        <v>3588</v>
      </c>
      <c r="E38" s="74"/>
      <c r="F38" s="167">
        <v>0.8</v>
      </c>
      <c r="G38" s="77">
        <v>4118</v>
      </c>
      <c r="H38" s="74"/>
      <c r="I38" s="167">
        <v>1.7</v>
      </c>
      <c r="J38" s="78">
        <v>-530</v>
      </c>
      <c r="K38" s="74"/>
      <c r="L38" s="76">
        <v>3872</v>
      </c>
      <c r="M38" s="74"/>
    </row>
    <row r="39" spans="1:13" ht="12" customHeight="1">
      <c r="A39" s="112" t="s">
        <v>38</v>
      </c>
      <c r="B39" s="112" t="s">
        <v>292</v>
      </c>
      <c r="C39" s="112"/>
      <c r="D39" s="76">
        <v>3615</v>
      </c>
      <c r="E39" s="74"/>
      <c r="F39" s="167">
        <v>0.8</v>
      </c>
      <c r="G39" s="77">
        <v>4158</v>
      </c>
      <c r="H39" s="74"/>
      <c r="I39" s="167">
        <v>1</v>
      </c>
      <c r="J39" s="78">
        <v>-543</v>
      </c>
      <c r="K39" s="74"/>
      <c r="L39" s="76">
        <v>3905</v>
      </c>
      <c r="M39" s="74"/>
    </row>
    <row r="40" spans="1:13" ht="12" customHeight="1">
      <c r="A40" s="112" t="s">
        <v>38</v>
      </c>
      <c r="B40" s="112" t="s">
        <v>293</v>
      </c>
      <c r="C40" s="112"/>
      <c r="D40" s="76">
        <v>3636</v>
      </c>
      <c r="E40" s="74"/>
      <c r="F40" s="167">
        <v>0.6</v>
      </c>
      <c r="G40" s="77">
        <v>4156</v>
      </c>
      <c r="H40" s="74"/>
      <c r="I40" s="167">
        <v>0</v>
      </c>
      <c r="J40" s="78">
        <v>-520</v>
      </c>
      <c r="K40" s="74"/>
      <c r="L40" s="76">
        <v>3900</v>
      </c>
      <c r="M40" s="74"/>
    </row>
    <row r="41" spans="1:13" ht="12" customHeight="1">
      <c r="A41" s="112" t="s">
        <v>38</v>
      </c>
      <c r="B41" s="112" t="s">
        <v>282</v>
      </c>
      <c r="C41" s="112"/>
      <c r="D41" s="76">
        <v>3647</v>
      </c>
      <c r="E41" s="74"/>
      <c r="F41" s="167">
        <v>0.3</v>
      </c>
      <c r="G41" s="77">
        <v>4106</v>
      </c>
      <c r="H41" s="74"/>
      <c r="I41" s="167">
        <v>-1.2</v>
      </c>
      <c r="J41" s="78">
        <v>-459</v>
      </c>
      <c r="K41" s="74"/>
      <c r="L41" s="76">
        <v>3850</v>
      </c>
      <c r="M41" s="74"/>
    </row>
    <row r="42" spans="1:13" ht="12" customHeight="1">
      <c r="A42" s="112" t="s">
        <v>38</v>
      </c>
      <c r="B42" s="112" t="s">
        <v>283</v>
      </c>
      <c r="C42" s="112"/>
      <c r="D42" s="76">
        <v>3647</v>
      </c>
      <c r="E42" s="74"/>
      <c r="F42" s="167">
        <v>0</v>
      </c>
      <c r="G42" s="77">
        <v>4016</v>
      </c>
      <c r="H42" s="74"/>
      <c r="I42" s="167">
        <v>-2.2</v>
      </c>
      <c r="J42" s="78">
        <v>-369</v>
      </c>
      <c r="K42" s="74"/>
      <c r="L42" s="76">
        <v>3766</v>
      </c>
      <c r="M42" s="74"/>
    </row>
    <row r="43" spans="1:13" ht="12" customHeight="1">
      <c r="A43" s="112" t="s">
        <v>38</v>
      </c>
      <c r="B43" s="112" t="s">
        <v>284</v>
      </c>
      <c r="C43" s="112"/>
      <c r="D43" s="76">
        <v>3634</v>
      </c>
      <c r="E43" s="74"/>
      <c r="F43" s="167">
        <v>-0.4</v>
      </c>
      <c r="G43" s="77">
        <v>3903</v>
      </c>
      <c r="H43" s="74"/>
      <c r="I43" s="167">
        <v>-2.8</v>
      </c>
      <c r="J43" s="78">
        <v>-269</v>
      </c>
      <c r="K43" s="74"/>
      <c r="L43" s="76">
        <v>3662</v>
      </c>
      <c r="M43" s="74"/>
    </row>
    <row r="44" spans="1:13" ht="12" customHeight="1">
      <c r="A44" s="112" t="s">
        <v>2</v>
      </c>
      <c r="B44" s="112"/>
      <c r="C44" s="112"/>
      <c r="D44" s="76"/>
      <c r="E44" s="74"/>
      <c r="F44" s="167"/>
      <c r="G44" s="77"/>
      <c r="H44" s="74"/>
      <c r="I44" s="167"/>
      <c r="J44" s="78"/>
      <c r="K44" s="74"/>
      <c r="L44" s="76"/>
      <c r="M44" s="74"/>
    </row>
    <row r="45" spans="1:13" ht="12" customHeight="1">
      <c r="A45" s="112">
        <v>2009</v>
      </c>
      <c r="B45" s="112" t="s">
        <v>285</v>
      </c>
      <c r="C45" s="112"/>
      <c r="D45" s="76">
        <v>3607</v>
      </c>
      <c r="E45" s="74"/>
      <c r="F45" s="167">
        <v>-0.7</v>
      </c>
      <c r="G45" s="77">
        <v>3771</v>
      </c>
      <c r="H45" s="74"/>
      <c r="I45" s="167">
        <v>-3.4</v>
      </c>
      <c r="J45" s="78">
        <v>-164</v>
      </c>
      <c r="K45" s="74"/>
      <c r="L45" s="76">
        <v>3542</v>
      </c>
      <c r="M45" s="74"/>
    </row>
    <row r="46" spans="1:13" ht="12" customHeight="1">
      <c r="A46" s="112" t="s">
        <v>38</v>
      </c>
      <c r="B46" s="112" t="s">
        <v>286</v>
      </c>
      <c r="C46" s="112"/>
      <c r="D46" s="76">
        <v>3567</v>
      </c>
      <c r="E46" s="74"/>
      <c r="F46" s="167">
        <v>-1.1</v>
      </c>
      <c r="G46" s="77">
        <v>3634</v>
      </c>
      <c r="H46" s="74"/>
      <c r="I46" s="167">
        <v>-3.6</v>
      </c>
      <c r="J46" s="78">
        <v>-67</v>
      </c>
      <c r="K46" s="74"/>
      <c r="L46" s="76">
        <v>3418</v>
      </c>
      <c r="M46" s="74"/>
    </row>
    <row r="47" spans="1:13" ht="12" customHeight="1">
      <c r="A47" s="111" t="s">
        <v>38</v>
      </c>
      <c r="B47" s="111" t="s">
        <v>287</v>
      </c>
      <c r="C47" s="111"/>
      <c r="D47" s="76">
        <v>3514</v>
      </c>
      <c r="E47" s="40"/>
      <c r="F47" s="167">
        <v>-1.5</v>
      </c>
      <c r="G47" s="77">
        <v>3508</v>
      </c>
      <c r="H47" s="40"/>
      <c r="I47" s="167">
        <v>-3.5</v>
      </c>
      <c r="J47" s="78">
        <v>6</v>
      </c>
      <c r="K47" s="40"/>
      <c r="L47" s="76">
        <v>3304</v>
      </c>
      <c r="M47" s="40"/>
    </row>
    <row r="48" spans="1:13" ht="12" customHeight="1">
      <c r="A48" s="112" t="s">
        <v>38</v>
      </c>
      <c r="B48" s="112" t="s">
        <v>288</v>
      </c>
      <c r="C48" s="112"/>
      <c r="D48" s="76">
        <v>3453</v>
      </c>
      <c r="E48" s="74"/>
      <c r="F48" s="167">
        <v>-1.7</v>
      </c>
      <c r="G48" s="77">
        <v>3399</v>
      </c>
      <c r="H48" s="74"/>
      <c r="I48" s="167">
        <v>-3.1</v>
      </c>
      <c r="J48" s="78">
        <v>54</v>
      </c>
      <c r="K48" s="74"/>
      <c r="L48" s="76">
        <v>3207</v>
      </c>
      <c r="M48" s="76"/>
    </row>
    <row r="49" spans="1:13" ht="12" customHeight="1">
      <c r="A49" s="112" t="s">
        <v>38</v>
      </c>
      <c r="B49" s="112" t="s">
        <v>289</v>
      </c>
      <c r="C49" s="112"/>
      <c r="D49" s="76">
        <v>3385</v>
      </c>
      <c r="E49" s="74"/>
      <c r="F49" s="167">
        <v>-2</v>
      </c>
      <c r="G49" s="77">
        <v>3307</v>
      </c>
      <c r="H49" s="74"/>
      <c r="I49" s="167">
        <v>-2.7</v>
      </c>
      <c r="J49" s="78">
        <v>78</v>
      </c>
      <c r="K49" s="74"/>
      <c r="L49" s="76">
        <v>3127</v>
      </c>
      <c r="M49" s="74"/>
    </row>
    <row r="50" spans="1:13" ht="12" customHeight="1">
      <c r="A50" s="112" t="s">
        <v>38</v>
      </c>
      <c r="B50" s="112" t="s">
        <v>290</v>
      </c>
      <c r="C50" s="112"/>
      <c r="D50" s="76">
        <v>3313</v>
      </c>
      <c r="E50" s="74"/>
      <c r="F50" s="167">
        <v>-2.1</v>
      </c>
      <c r="G50" s="77">
        <v>3230</v>
      </c>
      <c r="H50" s="74"/>
      <c r="I50" s="167">
        <v>-2.3</v>
      </c>
      <c r="J50" s="78">
        <v>83</v>
      </c>
      <c r="K50" s="74"/>
      <c r="L50" s="76">
        <v>3061</v>
      </c>
      <c r="M50" s="74"/>
    </row>
    <row r="51" spans="1:13" ht="12" customHeight="1">
      <c r="A51" s="112" t="s">
        <v>38</v>
      </c>
      <c r="B51" s="112" t="s">
        <v>291</v>
      </c>
      <c r="C51" s="112"/>
      <c r="D51" s="76">
        <v>3243</v>
      </c>
      <c r="E51" s="74"/>
      <c r="F51" s="167">
        <v>-2.1</v>
      </c>
      <c r="G51" s="77">
        <v>3170</v>
      </c>
      <c r="H51" s="74"/>
      <c r="I51" s="167">
        <v>-1.9</v>
      </c>
      <c r="J51" s="78">
        <v>72</v>
      </c>
      <c r="K51" s="74"/>
      <c r="L51" s="76">
        <v>3010</v>
      </c>
      <c r="M51" s="74"/>
    </row>
    <row r="52" spans="1:13" ht="12" customHeight="1">
      <c r="A52" s="112" t="s">
        <v>38</v>
      </c>
      <c r="B52" s="112" t="s">
        <v>292</v>
      </c>
      <c r="C52" s="119"/>
      <c r="D52" s="76">
        <v>3179</v>
      </c>
      <c r="E52" s="74"/>
      <c r="F52" s="167">
        <v>-2</v>
      </c>
      <c r="G52" s="77">
        <v>3131</v>
      </c>
      <c r="H52" s="74"/>
      <c r="I52" s="167">
        <v>-1.2</v>
      </c>
      <c r="J52" s="78">
        <v>48</v>
      </c>
      <c r="K52" s="74"/>
      <c r="L52" s="76">
        <v>2976</v>
      </c>
      <c r="M52" s="74"/>
    </row>
    <row r="53" spans="1:13" ht="12" customHeight="1">
      <c r="A53" s="112" t="s">
        <v>38</v>
      </c>
      <c r="B53" s="112" t="s">
        <v>293</v>
      </c>
      <c r="C53" s="119"/>
      <c r="D53" s="76">
        <v>3125</v>
      </c>
      <c r="E53" s="74"/>
      <c r="F53" s="167">
        <v>-1.7</v>
      </c>
      <c r="G53" s="77">
        <v>3112</v>
      </c>
      <c r="H53" s="74"/>
      <c r="I53" s="167">
        <v>-0.6</v>
      </c>
      <c r="J53" s="78">
        <v>13</v>
      </c>
      <c r="K53" s="74"/>
      <c r="L53" s="76">
        <v>2960</v>
      </c>
      <c r="M53" s="74"/>
    </row>
    <row r="54" spans="1:13" ht="12" customHeight="1">
      <c r="A54" s="308" t="s">
        <v>38</v>
      </c>
      <c r="B54" s="112" t="s">
        <v>282</v>
      </c>
      <c r="C54" s="119"/>
      <c r="D54" s="76">
        <v>3084</v>
      </c>
      <c r="E54" s="74"/>
      <c r="F54" s="167">
        <v>-1.3</v>
      </c>
      <c r="G54" s="77">
        <v>3108</v>
      </c>
      <c r="H54" s="74"/>
      <c r="I54" s="167">
        <v>-0.1</v>
      </c>
      <c r="J54" s="78">
        <v>-23</v>
      </c>
      <c r="K54" s="74"/>
      <c r="L54" s="76">
        <v>2956</v>
      </c>
      <c r="M54" s="74"/>
    </row>
    <row r="55" spans="1:13" ht="3" customHeight="1">
      <c r="A55" s="113"/>
      <c r="B55" s="113"/>
      <c r="C55" s="309"/>
      <c r="D55" s="79"/>
      <c r="E55" s="80"/>
      <c r="F55" s="310"/>
      <c r="G55" s="81"/>
      <c r="H55" s="80"/>
      <c r="I55" s="310"/>
      <c r="J55" s="82"/>
      <c r="K55" s="80"/>
      <c r="L55" s="79"/>
      <c r="M55" s="80"/>
    </row>
    <row r="56" spans="1:12" ht="7.5" customHeight="1">
      <c r="A56" s="33"/>
      <c r="B56" s="33"/>
      <c r="D56" s="24"/>
      <c r="F56" s="24"/>
      <c r="G56" s="24"/>
      <c r="I56" s="24"/>
      <c r="J56" s="25"/>
      <c r="L56" s="24"/>
    </row>
    <row r="57" spans="1:17" ht="11.25" customHeight="1">
      <c r="A57" s="314" t="s">
        <v>232</v>
      </c>
      <c r="B57" s="266"/>
      <c r="C57" s="266"/>
      <c r="D57" s="266"/>
      <c r="E57" s="266"/>
      <c r="F57" s="315"/>
      <c r="G57" s="315"/>
      <c r="H57" s="266"/>
      <c r="I57" s="266"/>
      <c r="J57" s="266"/>
      <c r="K57" s="266"/>
      <c r="L57" s="266"/>
      <c r="M57" s="266"/>
      <c r="N57" s="266"/>
      <c r="O57" s="266"/>
      <c r="P57" s="266"/>
      <c r="Q57" s="266"/>
    </row>
    <row r="58" spans="1:17" ht="11.25" customHeight="1">
      <c r="A58" s="314" t="s">
        <v>233</v>
      </c>
      <c r="B58" s="266"/>
      <c r="C58" s="266"/>
      <c r="D58" s="266"/>
      <c r="E58" s="266"/>
      <c r="F58" s="315"/>
      <c r="G58" s="315"/>
      <c r="H58" s="266"/>
      <c r="I58" s="266"/>
      <c r="J58" s="266"/>
      <c r="K58" s="266"/>
      <c r="L58" s="266"/>
      <c r="M58" s="266"/>
      <c r="N58" s="266"/>
      <c r="O58" s="266"/>
      <c r="P58" s="266"/>
      <c r="Q58" s="266"/>
    </row>
    <row r="59" spans="1:17" ht="11.25" customHeight="1">
      <c r="A59" s="314" t="s">
        <v>234</v>
      </c>
      <c r="B59" s="266"/>
      <c r="C59" s="266"/>
      <c r="D59" s="266"/>
      <c r="E59" s="266"/>
      <c r="F59" s="315"/>
      <c r="G59" s="315"/>
      <c r="H59" s="266"/>
      <c r="I59" s="266"/>
      <c r="J59" s="266"/>
      <c r="K59" s="266"/>
      <c r="L59" s="266"/>
      <c r="M59" s="266"/>
      <c r="N59" s="266"/>
      <c r="O59" s="266"/>
      <c r="P59" s="266"/>
      <c r="Q59" s="266"/>
    </row>
    <row r="60" spans="1:13" ht="12" customHeight="1">
      <c r="A60" s="34" t="s">
        <v>229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2" customHeight="1">
      <c r="A61" s="34" t="s">
        <v>230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2" customHeight="1">
      <c r="A62" s="34" t="s">
        <v>190</v>
      </c>
      <c r="B62" s="34"/>
      <c r="C62" s="34"/>
      <c r="D62" s="34"/>
      <c r="E62" s="34"/>
      <c r="F62" s="34"/>
      <c r="G62" s="34"/>
      <c r="H62" s="126"/>
      <c r="I62" s="34"/>
      <c r="J62" s="34"/>
      <c r="K62" s="34"/>
      <c r="L62" s="34"/>
      <c r="M62" s="34"/>
    </row>
    <row r="63" spans="1:2" s="320" customFormat="1" ht="11.25">
      <c r="A63" s="319" t="s">
        <v>231</v>
      </c>
      <c r="B63" s="319"/>
    </row>
  </sheetData>
  <sheetProtection/>
  <mergeCells count="11">
    <mergeCell ref="G6:H10"/>
    <mergeCell ref="L6:M10"/>
    <mergeCell ref="I6:I10"/>
    <mergeCell ref="F6:F10"/>
    <mergeCell ref="J6:K10"/>
    <mergeCell ref="J12:M12"/>
    <mergeCell ref="A1:B1"/>
    <mergeCell ref="D11:E11"/>
    <mergeCell ref="G11:H11"/>
    <mergeCell ref="A6:C10"/>
    <mergeCell ref="D6:E10"/>
  </mergeCells>
  <printOptions horizontalCentered="1"/>
  <pageMargins left="0.27" right="0.26" top="0.5511811023622047" bottom="0.3937007874015748" header="0.31496062992125984" footer="0.31496062992125984"/>
  <pageSetup horizontalDpi="600" verticalDpi="600" orientation="portrait" paperSize="9" r:id="rId1"/>
  <headerFooter alignWithMargins="0">
    <oddHeader>&amp;C&amp;"Arial,Bold Italic"Overseas Merchandise Trade: October 2009</oddHeader>
    <oddFooter>&amp;R&amp;"Arial Mäori,Bold Italic"Published by Statistics New Zealand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pane ySplit="8" topLeftCell="A9" activePane="bottomLeft" state="frozen"/>
      <selection pane="topLeft" activeCell="A1" sqref="A1:B1"/>
      <selection pane="bottomLeft" activeCell="A1" sqref="A1:B1"/>
    </sheetView>
  </sheetViews>
  <sheetFormatPr defaultColWidth="9.7109375" defaultRowHeight="12.75"/>
  <cols>
    <col min="1" max="1" width="4.00390625" style="204" customWidth="1"/>
    <col min="2" max="2" width="5.421875" style="204" customWidth="1"/>
    <col min="3" max="3" width="19.28125" style="70" customWidth="1"/>
    <col min="4" max="5" width="7.57421875" style="1" customWidth="1"/>
    <col min="6" max="6" width="7.28125" style="1" customWidth="1"/>
    <col min="7" max="8" width="7.7109375" style="1" customWidth="1"/>
    <col min="9" max="9" width="7.28125" style="1" customWidth="1"/>
    <col min="10" max="11" width="8.28125" style="1" customWidth="1"/>
    <col min="12" max="12" width="7.28125" style="1" customWidth="1"/>
    <col min="13" max="16384" width="9.7109375" style="204" customWidth="1"/>
  </cols>
  <sheetData>
    <row r="1" s="6" customFormat="1" ht="12.75" customHeight="1">
      <c r="A1" s="68" t="s">
        <v>19</v>
      </c>
    </row>
    <row r="2" s="6" customFormat="1" ht="6.75" customHeight="1">
      <c r="C2" s="68"/>
    </row>
    <row r="3" spans="1:12" s="181" customFormat="1" ht="15.75" customHeight="1">
      <c r="A3" s="176" t="s">
        <v>196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3:12" s="7" customFormat="1" ht="7.5" customHeight="1">
      <c r="C4" s="69"/>
      <c r="D4" s="8"/>
      <c r="E4" s="8"/>
      <c r="F4" s="8"/>
      <c r="G4" s="8"/>
      <c r="H4" s="8"/>
      <c r="I4" s="8"/>
      <c r="J4" s="8"/>
      <c r="K4" s="8"/>
      <c r="L4" s="8"/>
    </row>
    <row r="5" spans="1:12" s="1" customFormat="1" ht="12" customHeight="1">
      <c r="A5" s="371" t="s">
        <v>157</v>
      </c>
      <c r="B5" s="371"/>
      <c r="C5" s="372"/>
      <c r="D5" s="10" t="s">
        <v>173</v>
      </c>
      <c r="E5" s="2"/>
      <c r="F5" s="2"/>
      <c r="G5" s="10" t="s">
        <v>15</v>
      </c>
      <c r="H5" s="2"/>
      <c r="I5" s="2"/>
      <c r="J5" s="10" t="s">
        <v>16</v>
      </c>
      <c r="K5" s="2"/>
      <c r="L5" s="2"/>
    </row>
    <row r="6" spans="1:12" s="1" customFormat="1" ht="12" customHeight="1">
      <c r="A6" s="373"/>
      <c r="B6" s="373"/>
      <c r="C6" s="374"/>
      <c r="D6" s="12" t="s">
        <v>267</v>
      </c>
      <c r="E6" s="9"/>
      <c r="F6" s="9"/>
      <c r="G6" s="12" t="s">
        <v>267</v>
      </c>
      <c r="H6" s="9"/>
      <c r="I6" s="9"/>
      <c r="J6" s="12" t="s">
        <v>267</v>
      </c>
      <c r="K6" s="9"/>
      <c r="L6" s="9"/>
    </row>
    <row r="7" spans="1:12" s="1" customFormat="1" ht="12" customHeight="1">
      <c r="A7" s="375" t="s">
        <v>132</v>
      </c>
      <c r="B7" s="376" t="s">
        <v>195</v>
      </c>
      <c r="C7" s="378" t="s">
        <v>56</v>
      </c>
      <c r="D7" s="13">
        <v>2008</v>
      </c>
      <c r="E7" s="13" t="s">
        <v>294</v>
      </c>
      <c r="F7" s="11" t="s">
        <v>10</v>
      </c>
      <c r="G7" s="13">
        <v>2008</v>
      </c>
      <c r="H7" s="13" t="s">
        <v>294</v>
      </c>
      <c r="I7" s="11" t="s">
        <v>10</v>
      </c>
      <c r="J7" s="13">
        <v>2008</v>
      </c>
      <c r="K7" s="13" t="s">
        <v>294</v>
      </c>
      <c r="L7" s="11" t="s">
        <v>10</v>
      </c>
    </row>
    <row r="8" spans="1:12" s="1" customFormat="1" ht="12" customHeight="1">
      <c r="A8" s="373"/>
      <c r="B8" s="377"/>
      <c r="C8" s="379"/>
      <c r="D8" s="12" t="s">
        <v>9</v>
      </c>
      <c r="E8" s="9"/>
      <c r="F8" s="13" t="s">
        <v>120</v>
      </c>
      <c r="G8" s="12" t="s">
        <v>9</v>
      </c>
      <c r="H8" s="9"/>
      <c r="I8" s="13" t="s">
        <v>120</v>
      </c>
      <c r="J8" s="12" t="s">
        <v>9</v>
      </c>
      <c r="K8" s="9"/>
      <c r="L8" s="13" t="s">
        <v>120</v>
      </c>
    </row>
    <row r="9" spans="3:12" s="1" customFormat="1" ht="15" customHeight="1">
      <c r="C9" s="70"/>
      <c r="D9" s="3"/>
      <c r="E9" s="3"/>
      <c r="F9" s="3"/>
      <c r="G9" s="3"/>
      <c r="H9" s="3"/>
      <c r="I9" s="3"/>
      <c r="J9" s="3"/>
      <c r="K9" s="3"/>
      <c r="L9" s="3"/>
    </row>
    <row r="10" spans="1:12" s="1" customFormat="1" ht="12" customHeight="1">
      <c r="A10" s="370" t="s">
        <v>80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</row>
    <row r="11" spans="3:12" s="1" customFormat="1" ht="12" customHeight="1">
      <c r="C11" s="190"/>
      <c r="D11" s="191"/>
      <c r="E11" s="191"/>
      <c r="F11" s="191"/>
      <c r="G11" s="191"/>
      <c r="H11" s="191"/>
      <c r="I11" s="191"/>
      <c r="J11" s="191"/>
      <c r="K11" s="191"/>
      <c r="L11" s="191"/>
    </row>
    <row r="12" spans="2:12" s="1" customFormat="1" ht="12" customHeight="1">
      <c r="B12" s="132">
        <v>96</v>
      </c>
      <c r="C12" s="40" t="s">
        <v>166</v>
      </c>
      <c r="D12" s="109">
        <v>1404.489137</v>
      </c>
      <c r="E12" s="109">
        <v>1078.939813</v>
      </c>
      <c r="F12" s="173">
        <v>-23.17919843</v>
      </c>
      <c r="G12" s="109">
        <v>3689.932688</v>
      </c>
      <c r="H12" s="109">
        <v>3098.36671</v>
      </c>
      <c r="I12" s="173">
        <v>-16.03189077</v>
      </c>
      <c r="J12" s="109">
        <v>14646.97578</v>
      </c>
      <c r="K12" s="109">
        <v>14580.492219</v>
      </c>
      <c r="L12" s="173">
        <v>-0.453906404</v>
      </c>
    </row>
    <row r="13" spans="2:12" s="1" customFormat="1" ht="12" customHeight="1">
      <c r="B13" s="132">
        <v>95</v>
      </c>
      <c r="C13" s="40" t="s">
        <v>83</v>
      </c>
      <c r="D13" s="109">
        <v>449.241743</v>
      </c>
      <c r="E13" s="109">
        <v>393.390303</v>
      </c>
      <c r="F13" s="173">
        <v>-12.43237986</v>
      </c>
      <c r="G13" s="109">
        <v>1444.349886</v>
      </c>
      <c r="H13" s="109">
        <v>1148.350187</v>
      </c>
      <c r="I13" s="173">
        <v>-20.49362844</v>
      </c>
      <c r="J13" s="109">
        <v>6304.45851</v>
      </c>
      <c r="K13" s="109">
        <v>5981.154229</v>
      </c>
      <c r="L13" s="173">
        <v>-5.128184768</v>
      </c>
    </row>
    <row r="14" spans="2:12" s="1" customFormat="1" ht="12" customHeight="1">
      <c r="B14" s="132" t="s">
        <v>159</v>
      </c>
      <c r="C14" s="71" t="s">
        <v>160</v>
      </c>
      <c r="D14" s="109">
        <v>2249.507826</v>
      </c>
      <c r="E14" s="109">
        <v>1768.977238</v>
      </c>
      <c r="F14" s="173">
        <v>-21.36158774</v>
      </c>
      <c r="G14" s="109">
        <v>6592.696933</v>
      </c>
      <c r="H14" s="109">
        <v>5227.674851</v>
      </c>
      <c r="I14" s="173">
        <v>-20.70506343</v>
      </c>
      <c r="J14" s="109">
        <v>26072.963206</v>
      </c>
      <c r="K14" s="109">
        <v>24383.949632</v>
      </c>
      <c r="L14" s="173">
        <v>-6.478026915</v>
      </c>
    </row>
    <row r="15" spans="2:12" s="1" customFormat="1" ht="12" customHeight="1">
      <c r="B15" s="132" t="s">
        <v>161</v>
      </c>
      <c r="C15" s="71" t="s">
        <v>162</v>
      </c>
      <c r="D15" s="109">
        <v>2657.676646</v>
      </c>
      <c r="E15" s="109">
        <v>2121.141145</v>
      </c>
      <c r="F15" s="173">
        <v>-20.18814071</v>
      </c>
      <c r="G15" s="109">
        <v>7392.015143</v>
      </c>
      <c r="H15" s="109">
        <v>6103.634968</v>
      </c>
      <c r="I15" s="173">
        <v>-17.42934978</v>
      </c>
      <c r="J15" s="109">
        <v>29176.742818</v>
      </c>
      <c r="K15" s="109">
        <v>28171.831808</v>
      </c>
      <c r="L15" s="173">
        <v>-3.444219309</v>
      </c>
    </row>
    <row r="16" spans="2:12" s="1" customFormat="1" ht="12" customHeight="1">
      <c r="B16" s="132" t="s">
        <v>163</v>
      </c>
      <c r="C16" s="71" t="s">
        <v>165</v>
      </c>
      <c r="D16" s="109">
        <v>410.656227</v>
      </c>
      <c r="E16" s="109">
        <v>371.642796</v>
      </c>
      <c r="F16" s="173">
        <v>-9.500265291</v>
      </c>
      <c r="G16" s="109">
        <v>1315.200081</v>
      </c>
      <c r="H16" s="109">
        <v>1087.857749</v>
      </c>
      <c r="I16" s="173">
        <v>-17.28576019</v>
      </c>
      <c r="J16" s="109">
        <v>5851.248912</v>
      </c>
      <c r="K16" s="109">
        <v>5649.891825</v>
      </c>
      <c r="L16" s="173">
        <v>-3.441266814</v>
      </c>
    </row>
    <row r="17" spans="2:12" s="1" customFormat="1" ht="12" customHeight="1">
      <c r="B17" s="132" t="s">
        <v>57</v>
      </c>
      <c r="C17" s="71" t="s">
        <v>164</v>
      </c>
      <c r="D17" s="109">
        <v>436.562445</v>
      </c>
      <c r="E17" s="109">
        <v>329.279648</v>
      </c>
      <c r="F17" s="173">
        <v>-24.57444479</v>
      </c>
      <c r="G17" s="109">
        <v>1048.780017</v>
      </c>
      <c r="H17" s="109">
        <v>858.475699</v>
      </c>
      <c r="I17" s="173">
        <v>-18.14530358</v>
      </c>
      <c r="J17" s="109">
        <v>4837.306496</v>
      </c>
      <c r="K17" s="109">
        <v>4033.399544</v>
      </c>
      <c r="L17" s="173">
        <v>-16.61889634</v>
      </c>
    </row>
    <row r="18" spans="3:12" s="1" customFormat="1" ht="15" customHeight="1">
      <c r="C18" s="70"/>
      <c r="D18" s="192"/>
      <c r="E18" s="192"/>
      <c r="F18" s="3"/>
      <c r="G18" s="192"/>
      <c r="H18" s="192"/>
      <c r="I18" s="3"/>
      <c r="J18" s="192"/>
      <c r="K18" s="192"/>
      <c r="L18" s="3"/>
    </row>
    <row r="19" spans="1:12" s="1" customFormat="1" ht="12" customHeight="1">
      <c r="A19" s="370" t="s">
        <v>108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</row>
    <row r="20" spans="3:12" s="1" customFormat="1" ht="12" customHeight="1">
      <c r="C20" s="94"/>
      <c r="D20" s="97"/>
      <c r="E20" s="97"/>
      <c r="F20" s="193"/>
      <c r="G20" s="97"/>
      <c r="H20" s="97"/>
      <c r="I20" s="193"/>
      <c r="J20" s="97"/>
      <c r="K20" s="97"/>
      <c r="L20" s="193"/>
    </row>
    <row r="21" spans="1:12" s="1" customFormat="1" ht="12" customHeight="1">
      <c r="A21" s="133" t="s">
        <v>58</v>
      </c>
      <c r="B21" s="132" t="s">
        <v>295</v>
      </c>
      <c r="C21" s="135" t="s">
        <v>296</v>
      </c>
      <c r="D21" s="171">
        <v>942.145857</v>
      </c>
      <c r="E21" s="171">
        <v>762.535558</v>
      </c>
      <c r="F21" s="173">
        <v>-19.0639589</v>
      </c>
      <c r="G21" s="171">
        <v>2854.225901</v>
      </c>
      <c r="H21" s="171">
        <v>2352.172177</v>
      </c>
      <c r="I21" s="173">
        <v>-17.58983842</v>
      </c>
      <c r="J21" s="171">
        <v>9984.032378</v>
      </c>
      <c r="K21" s="171">
        <v>9074.550573</v>
      </c>
      <c r="L21" s="173">
        <v>-9.109363537</v>
      </c>
    </row>
    <row r="22" spans="1:12" s="1" customFormat="1" ht="12" customHeight="1">
      <c r="A22" s="133" t="s">
        <v>59</v>
      </c>
      <c r="B22" s="132" t="s">
        <v>297</v>
      </c>
      <c r="C22" s="135" t="s">
        <v>298</v>
      </c>
      <c r="D22" s="171">
        <v>338.264951</v>
      </c>
      <c r="E22" s="171">
        <v>256.35993</v>
      </c>
      <c r="F22" s="173">
        <v>-24.21327446</v>
      </c>
      <c r="G22" s="171">
        <v>934.445472</v>
      </c>
      <c r="H22" s="171">
        <v>628.228702</v>
      </c>
      <c r="I22" s="173">
        <v>-32.76989179</v>
      </c>
      <c r="J22" s="171">
        <v>4077.632787</v>
      </c>
      <c r="K22" s="171">
        <v>4379.613252</v>
      </c>
      <c r="L22" s="173">
        <v>7.4057788127</v>
      </c>
    </row>
    <row r="23" spans="1:12" s="1" customFormat="1" ht="12" customHeight="1">
      <c r="A23" s="133" t="s">
        <v>60</v>
      </c>
      <c r="B23" s="132" t="s">
        <v>299</v>
      </c>
      <c r="C23" s="135" t="s">
        <v>300</v>
      </c>
      <c r="D23" s="171">
        <v>219.345557</v>
      </c>
      <c r="E23" s="171">
        <v>264.246884</v>
      </c>
      <c r="F23" s="173">
        <v>20.470588789</v>
      </c>
      <c r="G23" s="171">
        <v>606.592936</v>
      </c>
      <c r="H23" s="171">
        <v>718.791163</v>
      </c>
      <c r="I23" s="173">
        <v>18.496461192</v>
      </c>
      <c r="J23" s="171">
        <v>2311.908019</v>
      </c>
      <c r="K23" s="171">
        <v>3571.432232</v>
      </c>
      <c r="L23" s="173">
        <v>54.47985831</v>
      </c>
    </row>
    <row r="24" spans="1:12" s="1" customFormat="1" ht="12" customHeight="1">
      <c r="A24" s="133" t="s">
        <v>61</v>
      </c>
      <c r="B24" s="132" t="s">
        <v>301</v>
      </c>
      <c r="C24" s="135" t="s">
        <v>302</v>
      </c>
      <c r="D24" s="171">
        <v>354.57623</v>
      </c>
      <c r="E24" s="171">
        <v>208.107321</v>
      </c>
      <c r="F24" s="173">
        <v>-41.30815791</v>
      </c>
      <c r="G24" s="171">
        <v>942.427164</v>
      </c>
      <c r="H24" s="171">
        <v>656.033845</v>
      </c>
      <c r="I24" s="173">
        <v>-30.38890749</v>
      </c>
      <c r="J24" s="171">
        <v>3505.249589</v>
      </c>
      <c r="K24" s="171">
        <v>3053.805391</v>
      </c>
      <c r="L24" s="173">
        <v>-12.87908854</v>
      </c>
    </row>
    <row r="25" spans="1:12" s="1" customFormat="1" ht="12" customHeight="1">
      <c r="A25" s="133" t="s">
        <v>62</v>
      </c>
      <c r="B25" s="132" t="s">
        <v>303</v>
      </c>
      <c r="C25" s="135" t="s">
        <v>304</v>
      </c>
      <c r="D25" s="171">
        <v>113.324154</v>
      </c>
      <c r="E25" s="171">
        <v>104.561163</v>
      </c>
      <c r="F25" s="173">
        <v>-7.732677184</v>
      </c>
      <c r="G25" s="171">
        <v>351.077502</v>
      </c>
      <c r="H25" s="171">
        <v>313.901417</v>
      </c>
      <c r="I25" s="173">
        <v>-10.58913909</v>
      </c>
      <c r="J25" s="171">
        <v>1628.780193</v>
      </c>
      <c r="K25" s="171">
        <v>1716.027502</v>
      </c>
      <c r="L25" s="173">
        <v>5.3566042475</v>
      </c>
    </row>
    <row r="26" spans="1:12" s="1" customFormat="1" ht="12" customHeight="1">
      <c r="A26" s="133" t="s">
        <v>63</v>
      </c>
      <c r="B26" s="132" t="s">
        <v>305</v>
      </c>
      <c r="C26" s="135" t="s">
        <v>306</v>
      </c>
      <c r="D26" s="171">
        <v>137.394896</v>
      </c>
      <c r="E26" s="171">
        <v>97.506163</v>
      </c>
      <c r="F26" s="173">
        <v>-29.03217962</v>
      </c>
      <c r="G26" s="171">
        <v>330.728841</v>
      </c>
      <c r="H26" s="171">
        <v>300.393812</v>
      </c>
      <c r="I26" s="173">
        <v>-9.172175281</v>
      </c>
      <c r="J26" s="171">
        <v>1430.167007</v>
      </c>
      <c r="K26" s="171">
        <v>1230.530016</v>
      </c>
      <c r="L26" s="173">
        <v>-13.9589985</v>
      </c>
    </row>
    <row r="27" spans="1:12" s="1" customFormat="1" ht="12" customHeight="1">
      <c r="A27" s="133" t="s">
        <v>64</v>
      </c>
      <c r="B27" s="132" t="s">
        <v>307</v>
      </c>
      <c r="C27" s="135" t="s">
        <v>308</v>
      </c>
      <c r="D27" s="171">
        <v>86.710568</v>
      </c>
      <c r="E27" s="171">
        <v>57.669622</v>
      </c>
      <c r="F27" s="173">
        <v>-33.49181844</v>
      </c>
      <c r="G27" s="171">
        <v>226.825055</v>
      </c>
      <c r="H27" s="171">
        <v>157.204094</v>
      </c>
      <c r="I27" s="173">
        <v>-30.69368197</v>
      </c>
      <c r="J27" s="171">
        <v>1035.088066</v>
      </c>
      <c r="K27" s="171">
        <v>988.693861</v>
      </c>
      <c r="L27" s="173">
        <v>-4.482150507</v>
      </c>
    </row>
    <row r="28" spans="1:12" s="1" customFormat="1" ht="12" customHeight="1">
      <c r="A28" s="133" t="s">
        <v>65</v>
      </c>
      <c r="B28" s="132" t="s">
        <v>309</v>
      </c>
      <c r="C28" s="135" t="s">
        <v>310</v>
      </c>
      <c r="D28" s="171">
        <v>80.193684</v>
      </c>
      <c r="E28" s="171">
        <v>97.784346</v>
      </c>
      <c r="F28" s="173">
        <v>21.935221233</v>
      </c>
      <c r="G28" s="171">
        <v>180.912604</v>
      </c>
      <c r="H28" s="171">
        <v>238.621086</v>
      </c>
      <c r="I28" s="173">
        <v>31.898541464</v>
      </c>
      <c r="J28" s="171">
        <v>947.154544</v>
      </c>
      <c r="K28" s="171">
        <v>882.538802</v>
      </c>
      <c r="L28" s="173">
        <v>-6.822090694</v>
      </c>
    </row>
    <row r="29" spans="1:12" s="1" customFormat="1" ht="12" customHeight="1">
      <c r="A29" s="133" t="s">
        <v>66</v>
      </c>
      <c r="B29" s="132" t="s">
        <v>130</v>
      </c>
      <c r="C29" s="135" t="s">
        <v>311</v>
      </c>
      <c r="D29" s="171">
        <v>65.464977</v>
      </c>
      <c r="E29" s="171">
        <v>53.006762</v>
      </c>
      <c r="F29" s="173">
        <v>-19.03035114</v>
      </c>
      <c r="G29" s="171">
        <v>200.806423</v>
      </c>
      <c r="H29" s="171">
        <v>176.268446</v>
      </c>
      <c r="I29" s="173">
        <v>-12.2197172</v>
      </c>
      <c r="J29" s="171">
        <v>682.9033</v>
      </c>
      <c r="K29" s="171">
        <v>802.175541</v>
      </c>
      <c r="L29" s="173">
        <v>17.465465608</v>
      </c>
    </row>
    <row r="30" spans="1:12" s="1" customFormat="1" ht="12" customHeight="1">
      <c r="A30" s="98">
        <v>10</v>
      </c>
      <c r="B30" s="132" t="s">
        <v>312</v>
      </c>
      <c r="C30" s="135" t="s">
        <v>313</v>
      </c>
      <c r="D30" s="171">
        <v>70.860039</v>
      </c>
      <c r="E30" s="171">
        <v>63.230699</v>
      </c>
      <c r="F30" s="173">
        <v>-10.76677364</v>
      </c>
      <c r="G30" s="171">
        <v>201.590704</v>
      </c>
      <c r="H30" s="171">
        <v>160.585205</v>
      </c>
      <c r="I30" s="173">
        <v>-20.34096721</v>
      </c>
      <c r="J30" s="171">
        <v>907.793991</v>
      </c>
      <c r="K30" s="171">
        <v>797.610274</v>
      </c>
      <c r="L30" s="173">
        <v>-12.13752438</v>
      </c>
    </row>
    <row r="31" spans="1:12" s="1" customFormat="1" ht="12" customHeight="1">
      <c r="A31" s="98">
        <v>11</v>
      </c>
      <c r="B31" s="132" t="s">
        <v>314</v>
      </c>
      <c r="C31" s="135" t="s">
        <v>315</v>
      </c>
      <c r="D31" s="171">
        <v>88.275326</v>
      </c>
      <c r="E31" s="171">
        <v>47.831126</v>
      </c>
      <c r="F31" s="173">
        <v>-45.81597354</v>
      </c>
      <c r="G31" s="171">
        <v>207.128968</v>
      </c>
      <c r="H31" s="171">
        <v>163.328243</v>
      </c>
      <c r="I31" s="173">
        <v>-21.14659549</v>
      </c>
      <c r="J31" s="171">
        <v>938.706586</v>
      </c>
      <c r="K31" s="171">
        <v>741.369827</v>
      </c>
      <c r="L31" s="173">
        <v>-21.0221982</v>
      </c>
    </row>
    <row r="32" spans="1:12" s="1" customFormat="1" ht="12" customHeight="1">
      <c r="A32" s="98">
        <v>12</v>
      </c>
      <c r="B32" s="132" t="s">
        <v>316</v>
      </c>
      <c r="C32" s="135" t="s">
        <v>317</v>
      </c>
      <c r="D32" s="171">
        <v>54.581575</v>
      </c>
      <c r="E32" s="171">
        <v>52.69855</v>
      </c>
      <c r="F32" s="173">
        <v>-3.449927929</v>
      </c>
      <c r="G32" s="171">
        <v>177.283739</v>
      </c>
      <c r="H32" s="171">
        <v>149.499659</v>
      </c>
      <c r="I32" s="173">
        <v>-15.67209726</v>
      </c>
      <c r="J32" s="171">
        <v>765.142184</v>
      </c>
      <c r="K32" s="171">
        <v>734.301481</v>
      </c>
      <c r="L32" s="173">
        <v>-4.03071529</v>
      </c>
    </row>
    <row r="33" spans="1:12" s="1" customFormat="1" ht="12" customHeight="1">
      <c r="A33" s="98">
        <v>13</v>
      </c>
      <c r="B33" s="132" t="s">
        <v>318</v>
      </c>
      <c r="C33" s="135" t="s">
        <v>319</v>
      </c>
      <c r="D33" s="171">
        <v>77.079011</v>
      </c>
      <c r="E33" s="171">
        <v>36.472621</v>
      </c>
      <c r="F33" s="173">
        <v>-52.68151404</v>
      </c>
      <c r="G33" s="171">
        <v>234.051984</v>
      </c>
      <c r="H33" s="171">
        <v>132.891379</v>
      </c>
      <c r="I33" s="173">
        <v>-43.22142597</v>
      </c>
      <c r="J33" s="171">
        <v>513.723497</v>
      </c>
      <c r="K33" s="171">
        <v>640.28396</v>
      </c>
      <c r="L33" s="173">
        <v>24.635910901</v>
      </c>
    </row>
    <row r="34" spans="1:12" s="1" customFormat="1" ht="12" customHeight="1">
      <c r="A34" s="98">
        <v>14</v>
      </c>
      <c r="B34" s="132" t="s">
        <v>320</v>
      </c>
      <c r="C34" s="135" t="s">
        <v>321</v>
      </c>
      <c r="D34" s="171">
        <v>77.450819</v>
      </c>
      <c r="E34" s="171">
        <v>49.312098</v>
      </c>
      <c r="F34" s="173">
        <v>-36.33108257</v>
      </c>
      <c r="G34" s="171">
        <v>187.062486</v>
      </c>
      <c r="H34" s="171">
        <v>120.672192</v>
      </c>
      <c r="I34" s="173">
        <v>-35.49097172</v>
      </c>
      <c r="J34" s="171">
        <v>742.648901</v>
      </c>
      <c r="K34" s="171">
        <v>596.301686</v>
      </c>
      <c r="L34" s="173">
        <v>-19.70611076</v>
      </c>
    </row>
    <row r="35" spans="1:12" s="1" customFormat="1" ht="12" customHeight="1">
      <c r="A35" s="98">
        <v>15</v>
      </c>
      <c r="B35" s="132" t="s">
        <v>322</v>
      </c>
      <c r="C35" s="135" t="s">
        <v>323</v>
      </c>
      <c r="D35" s="171">
        <v>32.456928</v>
      </c>
      <c r="E35" s="171">
        <v>36.069489</v>
      </c>
      <c r="F35" s="173">
        <v>11.130323239</v>
      </c>
      <c r="G35" s="171">
        <v>99.069645</v>
      </c>
      <c r="H35" s="171">
        <v>111.544834</v>
      </c>
      <c r="I35" s="173">
        <v>12.592342488</v>
      </c>
      <c r="J35" s="171">
        <v>510.63843</v>
      </c>
      <c r="K35" s="171">
        <v>534.87745</v>
      </c>
      <c r="L35" s="173">
        <v>4.7468068551</v>
      </c>
    </row>
    <row r="36" spans="1:12" s="1" customFormat="1" ht="12" customHeight="1">
      <c r="A36" s="98">
        <v>16</v>
      </c>
      <c r="B36" s="132" t="s">
        <v>324</v>
      </c>
      <c r="C36" s="135" t="s">
        <v>325</v>
      </c>
      <c r="D36" s="171">
        <v>43.109219</v>
      </c>
      <c r="E36" s="171">
        <v>64.843953</v>
      </c>
      <c r="F36" s="173">
        <v>50.4178329</v>
      </c>
      <c r="G36" s="171">
        <v>99.513893</v>
      </c>
      <c r="H36" s="171">
        <v>120.847236</v>
      </c>
      <c r="I36" s="173">
        <v>21.437552443</v>
      </c>
      <c r="J36" s="171">
        <v>537.732176</v>
      </c>
      <c r="K36" s="171">
        <v>530.118648</v>
      </c>
      <c r="L36" s="173">
        <v>-1.415858738</v>
      </c>
    </row>
    <row r="37" spans="1:12" s="1" customFormat="1" ht="12" customHeight="1">
      <c r="A37" s="98">
        <v>17</v>
      </c>
      <c r="B37" s="132" t="s">
        <v>326</v>
      </c>
      <c r="C37" s="135" t="s">
        <v>327</v>
      </c>
      <c r="D37" s="171">
        <v>45.813689</v>
      </c>
      <c r="E37" s="171">
        <v>28.626684</v>
      </c>
      <c r="F37" s="173">
        <v>-37.51499907</v>
      </c>
      <c r="G37" s="171">
        <v>116.783141</v>
      </c>
      <c r="H37" s="171">
        <v>90.200895</v>
      </c>
      <c r="I37" s="173">
        <v>-22.76205775</v>
      </c>
      <c r="J37" s="171">
        <v>488.512291</v>
      </c>
      <c r="K37" s="171">
        <v>526.592889</v>
      </c>
      <c r="L37" s="173">
        <v>7.7952179918</v>
      </c>
    </row>
    <row r="38" spans="1:12" s="1" customFormat="1" ht="12" customHeight="1">
      <c r="A38" s="98">
        <v>18</v>
      </c>
      <c r="B38" s="132" t="s">
        <v>328</v>
      </c>
      <c r="C38" s="135" t="s">
        <v>329</v>
      </c>
      <c r="D38" s="171">
        <v>54.868874</v>
      </c>
      <c r="E38" s="171">
        <v>26.394266</v>
      </c>
      <c r="F38" s="173">
        <v>-51.89573965</v>
      </c>
      <c r="G38" s="171">
        <v>131.667838</v>
      </c>
      <c r="H38" s="171">
        <v>76.567292</v>
      </c>
      <c r="I38" s="173">
        <v>-41.84814366</v>
      </c>
      <c r="J38" s="171">
        <v>728.601606</v>
      </c>
      <c r="K38" s="171">
        <v>521.33283</v>
      </c>
      <c r="L38" s="173">
        <v>-28.44747723</v>
      </c>
    </row>
    <row r="39" spans="1:12" s="1" customFormat="1" ht="12" customHeight="1">
      <c r="A39" s="98">
        <v>19</v>
      </c>
      <c r="B39" s="132" t="s">
        <v>330</v>
      </c>
      <c r="C39" s="135" t="s">
        <v>331</v>
      </c>
      <c r="D39" s="171">
        <v>71.922173</v>
      </c>
      <c r="E39" s="171">
        <v>38.403919</v>
      </c>
      <c r="F39" s="173">
        <v>-46.60350571</v>
      </c>
      <c r="G39" s="171">
        <v>161.115684</v>
      </c>
      <c r="H39" s="171">
        <v>100.125669</v>
      </c>
      <c r="I39" s="173">
        <v>-37.85479693</v>
      </c>
      <c r="J39" s="171">
        <v>828.849168</v>
      </c>
      <c r="K39" s="171">
        <v>501.483158</v>
      </c>
      <c r="L39" s="173">
        <v>-39.49645154</v>
      </c>
    </row>
    <row r="40" spans="1:12" s="1" customFormat="1" ht="12" customHeight="1">
      <c r="A40" s="98">
        <v>20</v>
      </c>
      <c r="B40" s="132" t="s">
        <v>332</v>
      </c>
      <c r="C40" s="135" t="s">
        <v>333</v>
      </c>
      <c r="D40" s="171">
        <v>29.642444</v>
      </c>
      <c r="E40" s="171">
        <v>32.201283</v>
      </c>
      <c r="F40" s="173">
        <v>8.6323482639</v>
      </c>
      <c r="G40" s="171">
        <v>105.097843</v>
      </c>
      <c r="H40" s="171">
        <v>77.615351</v>
      </c>
      <c r="I40" s="173">
        <v>-26.14943487</v>
      </c>
      <c r="J40" s="171">
        <v>503.497587</v>
      </c>
      <c r="K40" s="171">
        <v>490.811836</v>
      </c>
      <c r="L40" s="173">
        <v>-2.519525679</v>
      </c>
    </row>
    <row r="41" spans="3:12" s="1" customFormat="1" ht="15" customHeight="1">
      <c r="C41" s="70"/>
      <c r="D41" s="97"/>
      <c r="E41" s="97"/>
      <c r="F41" s="96"/>
      <c r="G41" s="97"/>
      <c r="H41" s="97"/>
      <c r="I41" s="96"/>
      <c r="J41" s="97"/>
      <c r="K41" s="97"/>
      <c r="L41" s="96"/>
    </row>
    <row r="42" spans="1:12" s="1" customFormat="1" ht="12" customHeight="1">
      <c r="A42" s="370" t="s">
        <v>17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</row>
    <row r="43" spans="3:12" s="1" customFormat="1" ht="12" customHeight="1">
      <c r="C43" s="194"/>
      <c r="D43" s="195"/>
      <c r="E43" s="195"/>
      <c r="F43" s="95"/>
      <c r="G43" s="195"/>
      <c r="H43" s="195"/>
      <c r="I43" s="95"/>
      <c r="J43" s="195"/>
      <c r="K43" s="195"/>
      <c r="L43" s="95"/>
    </row>
    <row r="44" spans="2:12" s="1" customFormat="1" ht="12" customHeight="1">
      <c r="B44" s="281" t="s">
        <v>67</v>
      </c>
      <c r="C44" s="71" t="s">
        <v>108</v>
      </c>
      <c r="D44" s="171">
        <v>2983.480971</v>
      </c>
      <c r="E44" s="171">
        <v>2377.862437</v>
      </c>
      <c r="F44" s="173">
        <v>-20.29905804</v>
      </c>
      <c r="G44" s="171">
        <v>8348.407823</v>
      </c>
      <c r="H44" s="171">
        <v>6845.492697</v>
      </c>
      <c r="I44" s="173">
        <v>-18.00241624</v>
      </c>
      <c r="J44" s="171">
        <v>33068.7623</v>
      </c>
      <c r="K44" s="171">
        <v>32314.451209</v>
      </c>
      <c r="L44" s="173">
        <v>-2.281038172</v>
      </c>
    </row>
    <row r="45" spans="2:12" s="1" customFormat="1" ht="12" customHeight="1">
      <c r="B45" s="281" t="s">
        <v>67</v>
      </c>
      <c r="C45" s="71" t="s">
        <v>172</v>
      </c>
      <c r="D45" s="171">
        <v>10.652353</v>
      </c>
      <c r="E45" s="171">
        <v>11.192754</v>
      </c>
      <c r="F45" s="173">
        <v>5.0730669553</v>
      </c>
      <c r="G45" s="171">
        <v>106.318905</v>
      </c>
      <c r="H45" s="171">
        <v>96.842917</v>
      </c>
      <c r="I45" s="173">
        <v>-8.912796835</v>
      </c>
      <c r="J45" s="171">
        <v>348.151379</v>
      </c>
      <c r="K45" s="171">
        <v>350.349295</v>
      </c>
      <c r="L45" s="173">
        <v>0.6313104392</v>
      </c>
    </row>
    <row r="46" spans="2:12" s="1" customFormat="1" ht="12" customHeight="1">
      <c r="B46" s="281" t="s">
        <v>67</v>
      </c>
      <c r="C46" s="71" t="s">
        <v>18</v>
      </c>
      <c r="D46" s="171">
        <v>800.209747</v>
      </c>
      <c r="E46" s="171">
        <v>542.252049</v>
      </c>
      <c r="F46" s="173">
        <v>-32.23626043</v>
      </c>
      <c r="G46" s="171">
        <v>2013.54459</v>
      </c>
      <c r="H46" s="171">
        <v>1500.236033</v>
      </c>
      <c r="I46" s="173">
        <v>-25.4927832</v>
      </c>
      <c r="J46" s="171">
        <v>8597.868998</v>
      </c>
      <c r="K46" s="171">
        <v>7697.073467</v>
      </c>
      <c r="L46" s="173">
        <v>-10.47696274</v>
      </c>
    </row>
    <row r="47" spans="2:12" s="1" customFormat="1" ht="7.5" customHeight="1">
      <c r="B47" s="282"/>
      <c r="C47" s="194"/>
      <c r="D47" s="196" t="s">
        <v>2</v>
      </c>
      <c r="E47" s="196"/>
      <c r="F47" s="197"/>
      <c r="G47" s="196"/>
      <c r="H47" s="196"/>
      <c r="I47" s="197"/>
      <c r="J47" s="196"/>
      <c r="K47" s="196"/>
      <c r="L47" s="197"/>
    </row>
    <row r="48" spans="2:12" s="1" customFormat="1" ht="12" customHeight="1">
      <c r="B48" s="281" t="s">
        <v>67</v>
      </c>
      <c r="C48" s="198" t="s">
        <v>88</v>
      </c>
      <c r="D48" s="109">
        <v>3794.343071</v>
      </c>
      <c r="E48" s="109">
        <v>2931.30724</v>
      </c>
      <c r="F48" s="17">
        <v>-22.74532942</v>
      </c>
      <c r="G48" s="109">
        <v>10468.271318</v>
      </c>
      <c r="H48" s="109">
        <v>8442.571647</v>
      </c>
      <c r="I48" s="17">
        <v>-19.35085182</v>
      </c>
      <c r="J48" s="109">
        <v>42014.782677</v>
      </c>
      <c r="K48" s="109">
        <v>40361.873971</v>
      </c>
      <c r="L48" s="17">
        <v>-3.934112235</v>
      </c>
    </row>
    <row r="49" spans="2:12" s="1" customFormat="1" ht="7.5" customHeight="1">
      <c r="B49" s="282"/>
      <c r="C49" s="198"/>
      <c r="D49" s="199"/>
      <c r="E49" s="199"/>
      <c r="F49" s="200"/>
      <c r="G49" s="199"/>
      <c r="H49" s="199"/>
      <c r="I49" s="200"/>
      <c r="J49" s="199"/>
      <c r="K49" s="199"/>
      <c r="L49" s="200"/>
    </row>
    <row r="50" spans="2:12" s="1" customFormat="1" ht="12" customHeight="1">
      <c r="B50" s="281" t="s">
        <v>67</v>
      </c>
      <c r="C50" s="198" t="s">
        <v>89</v>
      </c>
      <c r="D50" s="199"/>
      <c r="E50" s="199"/>
      <c r="F50" s="200"/>
      <c r="G50" s="199"/>
      <c r="H50" s="199"/>
      <c r="I50" s="200"/>
      <c r="J50" s="199"/>
      <c r="K50" s="199"/>
      <c r="L50" s="200"/>
    </row>
    <row r="51" spans="3:12" s="1" customFormat="1" ht="12" customHeight="1">
      <c r="C51" s="198" t="s">
        <v>90</v>
      </c>
      <c r="D51" s="109">
        <v>31.519962</v>
      </c>
      <c r="E51" s="109">
        <v>35.657376</v>
      </c>
      <c r="F51" s="173">
        <v>13.126329277</v>
      </c>
      <c r="G51" s="109">
        <v>105.356651</v>
      </c>
      <c r="H51" s="109">
        <v>95.903602</v>
      </c>
      <c r="I51" s="173">
        <v>-8.972427379</v>
      </c>
      <c r="J51" s="109">
        <v>416.515661</v>
      </c>
      <c r="K51" s="109">
        <v>372.027252</v>
      </c>
      <c r="L51" s="173">
        <v>-10.68108913</v>
      </c>
    </row>
    <row r="52" spans="1:12" s="1" customFormat="1" ht="12" customHeight="1">
      <c r="A52" s="71"/>
      <c r="C52" s="198"/>
      <c r="D52" s="202"/>
      <c r="E52" s="202"/>
      <c r="F52" s="162"/>
      <c r="G52" s="202"/>
      <c r="H52" s="202"/>
      <c r="I52" s="162"/>
      <c r="J52" s="202"/>
      <c r="K52" s="202"/>
      <c r="L52" s="162"/>
    </row>
    <row r="53" spans="1:12" s="1" customFormat="1" ht="15" customHeight="1">
      <c r="A53" s="229"/>
      <c r="B53" s="230">
        <v>99</v>
      </c>
      <c r="C53" s="231" t="s">
        <v>91</v>
      </c>
      <c r="D53" s="232">
        <v>3825.863033</v>
      </c>
      <c r="E53" s="232">
        <v>2966.964616</v>
      </c>
      <c r="F53" s="233">
        <v>-22.44979524</v>
      </c>
      <c r="G53" s="232">
        <v>10573.627969</v>
      </c>
      <c r="H53" s="232">
        <v>8538.475249</v>
      </c>
      <c r="I53" s="233">
        <v>-19.2474402</v>
      </c>
      <c r="J53" s="232">
        <v>42431.298338</v>
      </c>
      <c r="K53" s="232">
        <v>40733.901223</v>
      </c>
      <c r="L53" s="233">
        <v>-4.000342157</v>
      </c>
    </row>
    <row r="54" spans="4:12" s="1" customFormat="1" ht="7.5" customHeight="1">
      <c r="D54" s="3"/>
      <c r="E54" s="3"/>
      <c r="F54" s="3"/>
      <c r="G54" s="3"/>
      <c r="H54" s="3"/>
      <c r="I54" s="3"/>
      <c r="J54" s="3"/>
      <c r="K54" s="3"/>
      <c r="L54" s="3"/>
    </row>
    <row r="55" spans="1:12" s="1" customFormat="1" ht="11.25" customHeight="1">
      <c r="A55" s="72" t="s">
        <v>235</v>
      </c>
      <c r="D55" s="14"/>
      <c r="E55" s="14"/>
      <c r="F55" s="14"/>
      <c r="G55" s="14"/>
      <c r="H55" s="14"/>
      <c r="I55" s="14"/>
      <c r="J55" s="14"/>
      <c r="K55" s="14"/>
      <c r="L55" s="14"/>
    </row>
    <row r="56" spans="1:12" s="1" customFormat="1" ht="11.25" customHeight="1">
      <c r="A56" s="72" t="s">
        <v>142</v>
      </c>
      <c r="D56" s="14"/>
      <c r="E56" s="14"/>
      <c r="F56" s="14"/>
      <c r="G56" s="14"/>
      <c r="H56" s="14"/>
      <c r="I56" s="14"/>
      <c r="J56" s="14"/>
      <c r="K56" s="14"/>
      <c r="L56" s="14"/>
    </row>
    <row r="57" spans="1:12" s="1" customFormat="1" ht="11.25" customHeight="1">
      <c r="A57" s="72" t="s">
        <v>260</v>
      </c>
      <c r="D57" s="14"/>
      <c r="E57" s="14"/>
      <c r="F57" s="14"/>
      <c r="G57" s="14"/>
      <c r="H57" s="14"/>
      <c r="I57" s="14"/>
      <c r="J57" s="14"/>
      <c r="K57" s="14"/>
      <c r="L57" s="14"/>
    </row>
    <row r="58" spans="1:12" s="1" customFormat="1" ht="13.5" customHeight="1">
      <c r="A58" s="72" t="s">
        <v>134</v>
      </c>
      <c r="D58" s="14"/>
      <c r="E58" s="14"/>
      <c r="F58" s="14"/>
      <c r="G58" s="14"/>
      <c r="H58" s="14"/>
      <c r="I58" s="14"/>
      <c r="J58" s="14"/>
      <c r="K58" s="14"/>
      <c r="L58" s="14"/>
    </row>
    <row r="59" spans="1:12" s="1" customFormat="1" ht="11.25" customHeight="1">
      <c r="A59" s="72" t="s">
        <v>137</v>
      </c>
      <c r="D59" s="14"/>
      <c r="E59" s="14"/>
      <c r="F59" s="14"/>
      <c r="G59" s="14"/>
      <c r="H59" s="14"/>
      <c r="I59" s="14"/>
      <c r="J59" s="14"/>
      <c r="K59" s="14"/>
      <c r="L59" s="14"/>
    </row>
    <row r="60" spans="1:12" s="1" customFormat="1" ht="11.25" customHeight="1">
      <c r="A60" s="268" t="s">
        <v>174</v>
      </c>
      <c r="B60" s="264"/>
      <c r="C60" s="264"/>
      <c r="D60" s="269"/>
      <c r="E60" s="269"/>
      <c r="F60" s="269"/>
      <c r="G60" s="269"/>
      <c r="H60" s="269"/>
      <c r="I60" s="269"/>
      <c r="J60" s="269"/>
      <c r="K60" s="269"/>
      <c r="L60" s="269"/>
    </row>
    <row r="61" spans="1:12" s="1" customFormat="1" ht="11.25" customHeight="1">
      <c r="A61" s="72" t="s">
        <v>138</v>
      </c>
      <c r="D61" s="14"/>
      <c r="E61" s="14"/>
      <c r="F61" s="14"/>
      <c r="G61" s="14"/>
      <c r="H61" s="14"/>
      <c r="I61" s="14"/>
      <c r="J61" s="14"/>
      <c r="K61" s="14"/>
      <c r="L61" s="14"/>
    </row>
    <row r="62" spans="1:12" s="1" customFormat="1" ht="11.25" customHeight="1">
      <c r="A62" s="226" t="str">
        <f>IF(G68="HK ","SAR – Special Administrative Region.","")</f>
        <v>SAR – Special Administrative Region.</v>
      </c>
      <c r="D62" s="2"/>
      <c r="E62" s="2"/>
      <c r="F62" s="2"/>
      <c r="G62" s="2"/>
      <c r="H62" s="2"/>
      <c r="I62" s="2"/>
      <c r="J62" s="2"/>
      <c r="K62" s="2"/>
      <c r="L62" s="2"/>
    </row>
    <row r="63" spans="4:12" s="1" customFormat="1" ht="6" customHeight="1">
      <c r="D63" s="2"/>
      <c r="E63" s="2"/>
      <c r="F63" s="2"/>
      <c r="G63" s="2"/>
      <c r="H63" s="2"/>
      <c r="I63" s="2"/>
      <c r="J63" s="2"/>
      <c r="K63" s="2"/>
      <c r="L63" s="2"/>
    </row>
    <row r="64" ht="10.5" customHeight="1">
      <c r="A64" s="203" t="s">
        <v>81</v>
      </c>
    </row>
    <row r="65" ht="11.25" customHeight="1">
      <c r="A65" s="89" t="s">
        <v>131</v>
      </c>
    </row>
    <row r="66" ht="11.25" customHeight="1">
      <c r="A66" s="283" t="s">
        <v>171</v>
      </c>
    </row>
    <row r="67" spans="1:14" ht="11.25">
      <c r="A67" s="293">
        <f>IF(I68="","","… not applicable")</f>
      </c>
      <c r="B67" s="14"/>
      <c r="C67" s="14"/>
      <c r="M67" s="238"/>
      <c r="N67" s="237"/>
    </row>
    <row r="68" spans="1:15" ht="12.75">
      <c r="A68" s="295"/>
      <c r="B68" s="295"/>
      <c r="C68" s="295"/>
      <c r="D68" s="295"/>
      <c r="E68" s="295"/>
      <c r="F68" s="295" t="s">
        <v>130</v>
      </c>
      <c r="G68" s="295" t="str">
        <f>IF(ISNA(VLOOKUP(F68,B21:B40,1,FALSE)),"no match",VLOOKUP(F68,B21:B40,1,FALSE))</f>
        <v>HK </v>
      </c>
      <c r="H68" s="295" t="e">
        <f>+VLOOKUP(I69,F21:F40,1,FALSE)</f>
        <v>#N/A</v>
      </c>
      <c r="I68" s="295">
        <f>IF(ISNA(HLOOKUP(I69,J68:O68,1,FALSE)),"",HLOOKUP(I69,J68:O68,1,FALSE))</f>
      </c>
      <c r="J68" s="295" t="str">
        <f>IF(ISNA(VLOOKUP($I69,$F$12:$F$53,1,FALSE)),"no match",VLOOKUP(I69,$F$12:$F$53,1,FALSE))</f>
        <v>no match</v>
      </c>
      <c r="K68" s="295" t="str">
        <f>IF(ISNA(VLOOKUP(I69,$I$12:$I$53,1,FALSE)),"no match",VLOOKUP(I69,$I$12:$I$53,1,FALSE))</f>
        <v>no match</v>
      </c>
      <c r="L68" s="295" t="str">
        <f>IF(ISNA(VLOOKUP(I69,$L$12:$L$53,1,FALSE)),"no match",VLOOKUP(I69,$L$12:$L$53,1,FALSE))</f>
        <v>no match</v>
      </c>
      <c r="M68" s="295" t="str">
        <f>IF(ISNA(VLOOKUP("  ",$F$12:$F$53,1,FALSE)),"no match","…")</f>
        <v>no match</v>
      </c>
      <c r="N68" s="296" t="str">
        <f>IF(ISNA(VLOOKUP("  ",$I$12:$I$53,1,FALSE)),"no match","…")</f>
        <v>no match</v>
      </c>
      <c r="O68" s="296" t="str">
        <f>IF(ISNA(VLOOKUP("  ",$L$12:$L$53,1,FALSE)),"no match","…")</f>
        <v>no match</v>
      </c>
    </row>
    <row r="69" spans="1:15" ht="12.75">
      <c r="A69" s="295"/>
      <c r="B69" s="295"/>
      <c r="C69" s="295"/>
      <c r="D69" s="295"/>
      <c r="E69" s="295"/>
      <c r="F69" s="295"/>
      <c r="G69" s="295"/>
      <c r="H69" s="295"/>
      <c r="I69" s="295" t="s">
        <v>135</v>
      </c>
      <c r="J69" s="297"/>
      <c r="K69" s="295"/>
      <c r="L69" s="295"/>
      <c r="M69" s="295"/>
      <c r="N69" s="296"/>
      <c r="O69" s="296"/>
    </row>
    <row r="70" spans="1:15" ht="12.75">
      <c r="A70" s="295"/>
      <c r="B70" s="295"/>
      <c r="C70" s="295"/>
      <c r="D70" s="295"/>
      <c r="E70" s="295"/>
      <c r="F70" s="295"/>
      <c r="G70" s="295"/>
      <c r="H70" s="295" t="e">
        <f>+IF(H68&lt;&gt;I68,1,0)</f>
        <v>#N/A</v>
      </c>
      <c r="I70" s="295"/>
      <c r="J70" s="295"/>
      <c r="K70" s="295"/>
      <c r="L70" s="295"/>
      <c r="M70" s="295"/>
      <c r="N70" s="296"/>
      <c r="O70" s="296"/>
    </row>
    <row r="71" spans="4:12" ht="11.25">
      <c r="D71" s="228"/>
      <c r="E71" s="228"/>
      <c r="F71" s="238"/>
      <c r="G71" s="238"/>
      <c r="H71" s="238"/>
      <c r="I71" s="238"/>
      <c r="J71" s="238"/>
      <c r="K71" s="238"/>
      <c r="L71" s="238"/>
    </row>
  </sheetData>
  <sheetProtection/>
  <mergeCells count="7">
    <mergeCell ref="A42:L42"/>
    <mergeCell ref="A19:L19"/>
    <mergeCell ref="A10:L10"/>
    <mergeCell ref="A5:C6"/>
    <mergeCell ref="A7:A8"/>
    <mergeCell ref="B7:B8"/>
    <mergeCell ref="C7:C8"/>
  </mergeCells>
  <printOptions horizontalCentered="1"/>
  <pageMargins left="0.27" right="0.29" top="0.5511811023622047" bottom="0.3937007874015748" header="0.31496062992125984" footer="0.31496062992125984"/>
  <pageSetup horizontalDpi="600" verticalDpi="600" orientation="portrait" paperSize="9" scale="95" r:id="rId1"/>
  <headerFooter alignWithMargins="0">
    <oddHeader>&amp;C&amp;"Arial,Bold Italic"Overseas Merchandise Trade: October 2009</oddHeader>
    <oddFooter>&amp;R&amp;"Arial Mäori,Bold Italic"Published by Statistics New Zealand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71"/>
  <sheetViews>
    <sheetView zoomScalePageLayoutView="0" workbookViewId="0" topLeftCell="A1">
      <pane ySplit="8" topLeftCell="A9" activePane="bottomLeft" state="frozen"/>
      <selection pane="topLeft" activeCell="A1" sqref="A1:B1"/>
      <selection pane="bottomLeft" activeCell="A1" sqref="A1:B1"/>
    </sheetView>
  </sheetViews>
  <sheetFormatPr defaultColWidth="9.7109375" defaultRowHeight="12.75"/>
  <cols>
    <col min="1" max="1" width="4.00390625" style="1" customWidth="1"/>
    <col min="2" max="2" width="5.421875" style="1" customWidth="1"/>
    <col min="3" max="3" width="19.28125" style="1" customWidth="1"/>
    <col min="4" max="5" width="7.57421875" style="1" customWidth="1"/>
    <col min="6" max="6" width="7.28125" style="1" customWidth="1"/>
    <col min="7" max="8" width="7.7109375" style="1" customWidth="1"/>
    <col min="9" max="9" width="7.28125" style="1" customWidth="1"/>
    <col min="10" max="11" width="8.28125" style="1" customWidth="1"/>
    <col min="12" max="12" width="7.28125" style="1" customWidth="1"/>
    <col min="13" max="16384" width="9.7109375" style="1" customWidth="1"/>
  </cols>
  <sheetData>
    <row r="1" s="6" customFormat="1" ht="12.75" customHeight="1">
      <c r="A1" t="s">
        <v>20</v>
      </c>
    </row>
    <row r="2" s="6" customFormat="1" ht="7.5" customHeight="1">
      <c r="C2" s="68"/>
    </row>
    <row r="3" spans="1:12" s="181" customFormat="1" ht="15.75" customHeight="1">
      <c r="A3" s="176" t="s">
        <v>194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3:12" s="7" customFormat="1" ht="7.5" customHeight="1">
      <c r="C4" s="69"/>
      <c r="D4" s="8"/>
      <c r="E4" s="8"/>
      <c r="F4" s="8"/>
      <c r="G4" s="8"/>
      <c r="H4" s="8"/>
      <c r="I4" s="8"/>
      <c r="J4" s="8"/>
      <c r="K4" s="8"/>
      <c r="L4" s="8"/>
    </row>
    <row r="5" spans="1:12" ht="12" customHeight="1">
      <c r="A5" s="371" t="s">
        <v>158</v>
      </c>
      <c r="B5" s="371"/>
      <c r="C5" s="372"/>
      <c r="D5" s="10" t="s">
        <v>173</v>
      </c>
      <c r="E5" s="2"/>
      <c r="F5" s="2"/>
      <c r="G5" s="10" t="s">
        <v>15</v>
      </c>
      <c r="H5" s="2"/>
      <c r="I5" s="2"/>
      <c r="J5" s="10" t="s">
        <v>16</v>
      </c>
      <c r="K5" s="2"/>
      <c r="L5" s="2"/>
    </row>
    <row r="6" spans="1:12" ht="12" customHeight="1">
      <c r="A6" s="373"/>
      <c r="B6" s="373"/>
      <c r="C6" s="374"/>
      <c r="D6" s="12" t="s">
        <v>267</v>
      </c>
      <c r="E6" s="9"/>
      <c r="F6" s="9"/>
      <c r="G6" s="12" t="s">
        <v>267</v>
      </c>
      <c r="H6" s="9"/>
      <c r="I6" s="9"/>
      <c r="J6" s="12" t="s">
        <v>267</v>
      </c>
      <c r="K6" s="9"/>
      <c r="L6" s="9"/>
    </row>
    <row r="7" spans="1:12" ht="12" customHeight="1">
      <c r="A7" s="375" t="s">
        <v>55</v>
      </c>
      <c r="B7" s="378" t="s">
        <v>195</v>
      </c>
      <c r="C7" s="378" t="s">
        <v>56</v>
      </c>
      <c r="D7" s="13">
        <v>2008</v>
      </c>
      <c r="E7" s="13" t="s">
        <v>294</v>
      </c>
      <c r="F7" s="11" t="s">
        <v>10</v>
      </c>
      <c r="G7" s="13">
        <v>2008</v>
      </c>
      <c r="H7" s="13" t="s">
        <v>294</v>
      </c>
      <c r="I7" s="11" t="s">
        <v>10</v>
      </c>
      <c r="J7" s="13">
        <v>2008</v>
      </c>
      <c r="K7" s="13" t="s">
        <v>294</v>
      </c>
      <c r="L7" s="11" t="s">
        <v>10</v>
      </c>
    </row>
    <row r="8" spans="1:12" ht="12" customHeight="1">
      <c r="A8" s="373"/>
      <c r="B8" s="379"/>
      <c r="C8" s="379"/>
      <c r="D8" s="12" t="s">
        <v>9</v>
      </c>
      <c r="E8" s="9"/>
      <c r="F8" s="13" t="s">
        <v>120</v>
      </c>
      <c r="G8" s="12" t="s">
        <v>9</v>
      </c>
      <c r="H8" s="9"/>
      <c r="I8" s="13" t="s">
        <v>120</v>
      </c>
      <c r="J8" s="12" t="s">
        <v>9</v>
      </c>
      <c r="K8" s="9"/>
      <c r="L8" s="13" t="s">
        <v>120</v>
      </c>
    </row>
    <row r="9" spans="3:12" ht="15" customHeight="1">
      <c r="C9" s="94"/>
      <c r="D9" s="101"/>
      <c r="E9" s="101"/>
      <c r="F9" s="102"/>
      <c r="G9" s="101"/>
      <c r="H9" s="101"/>
      <c r="I9" s="102"/>
      <c r="J9" s="101"/>
      <c r="K9" s="101"/>
      <c r="L9" s="102"/>
    </row>
    <row r="10" spans="1:12" ht="12" customHeight="1">
      <c r="A10" s="370" t="s">
        <v>80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</row>
    <row r="11" spans="3:12" ht="12" customHeight="1">
      <c r="C11" s="70"/>
      <c r="D11" s="3"/>
      <c r="E11" s="3"/>
      <c r="F11" s="3"/>
      <c r="G11" s="3"/>
      <c r="H11" s="3"/>
      <c r="I11" s="3"/>
      <c r="J11" s="3"/>
      <c r="K11" s="3"/>
      <c r="L11" s="3"/>
    </row>
    <row r="12" spans="2:12" ht="12" customHeight="1">
      <c r="B12" s="132">
        <v>96</v>
      </c>
      <c r="C12" s="40" t="s">
        <v>166</v>
      </c>
      <c r="D12" s="109">
        <v>2168.532842</v>
      </c>
      <c r="E12" s="109">
        <v>1450.666428</v>
      </c>
      <c r="F12" s="173">
        <v>-33.10378336</v>
      </c>
      <c r="G12" s="109">
        <v>5712.791684</v>
      </c>
      <c r="H12" s="109">
        <v>4273.245433</v>
      </c>
      <c r="I12" s="173">
        <v>-25.19864771</v>
      </c>
      <c r="J12" s="109">
        <v>20864.577818</v>
      </c>
      <c r="K12" s="109">
        <v>17522.610525</v>
      </c>
      <c r="L12" s="173">
        <v>-16.01742112</v>
      </c>
    </row>
    <row r="13" spans="2:12" ht="12" customHeight="1">
      <c r="B13" s="132">
        <v>95</v>
      </c>
      <c r="C13" s="40" t="s">
        <v>83</v>
      </c>
      <c r="D13" s="109">
        <v>709.072434</v>
      </c>
      <c r="E13" s="109">
        <v>598.250747</v>
      </c>
      <c r="F13" s="173">
        <v>-15.62910666</v>
      </c>
      <c r="G13" s="109">
        <v>2091.956904</v>
      </c>
      <c r="H13" s="109">
        <v>1681.573759</v>
      </c>
      <c r="I13" s="173">
        <v>-19.61718926</v>
      </c>
      <c r="J13" s="109">
        <v>7897.159328</v>
      </c>
      <c r="K13" s="109">
        <v>8035.92166</v>
      </c>
      <c r="L13" s="173">
        <v>1.7571170371</v>
      </c>
    </row>
    <row r="14" spans="2:12" ht="12" customHeight="1">
      <c r="B14" s="132" t="s">
        <v>159</v>
      </c>
      <c r="C14" s="71" t="s">
        <v>160</v>
      </c>
      <c r="D14" s="109">
        <v>2705.660858</v>
      </c>
      <c r="E14" s="109">
        <v>2058.998066</v>
      </c>
      <c r="F14" s="173">
        <v>-23.90036394</v>
      </c>
      <c r="G14" s="109">
        <v>7779.781584</v>
      </c>
      <c r="H14" s="109">
        <v>6164.131256</v>
      </c>
      <c r="I14" s="173">
        <v>-20.76729675</v>
      </c>
      <c r="J14" s="109">
        <v>27525.704033</v>
      </c>
      <c r="K14" s="109">
        <v>25391.018827</v>
      </c>
      <c r="L14" s="173">
        <v>-7.755242894</v>
      </c>
    </row>
    <row r="15" spans="2:12" ht="12" customHeight="1">
      <c r="B15" s="132" t="s">
        <v>161</v>
      </c>
      <c r="C15" s="71" t="s">
        <v>162</v>
      </c>
      <c r="D15" s="109">
        <v>3628.915728</v>
      </c>
      <c r="E15" s="109">
        <v>2629.721246</v>
      </c>
      <c r="F15" s="173">
        <v>-27.5342432</v>
      </c>
      <c r="G15" s="109">
        <v>9906.499246</v>
      </c>
      <c r="H15" s="109">
        <v>7834.094326</v>
      </c>
      <c r="I15" s="173">
        <v>-20.9196495</v>
      </c>
      <c r="J15" s="109">
        <v>34911.187883</v>
      </c>
      <c r="K15" s="109">
        <v>30490.675321</v>
      </c>
      <c r="L15" s="173">
        <v>-12.662166</v>
      </c>
    </row>
    <row r="16" spans="2:12" ht="12" customHeight="1">
      <c r="B16" s="132" t="s">
        <v>163</v>
      </c>
      <c r="C16" s="71" t="s">
        <v>165</v>
      </c>
      <c r="D16" s="109">
        <v>673.907662</v>
      </c>
      <c r="E16" s="109">
        <v>490.846427</v>
      </c>
      <c r="F16" s="173">
        <v>-27.16414211</v>
      </c>
      <c r="G16" s="109">
        <v>1997.711933</v>
      </c>
      <c r="H16" s="109">
        <v>1477.319287</v>
      </c>
      <c r="I16" s="173">
        <v>-26.04943372</v>
      </c>
      <c r="J16" s="109">
        <v>7448.053287</v>
      </c>
      <c r="K16" s="109">
        <v>7330.850249</v>
      </c>
      <c r="L16" s="173">
        <v>-1.57360633</v>
      </c>
    </row>
    <row r="17" spans="2:12" ht="12" customHeight="1">
      <c r="B17" s="132" t="s">
        <v>57</v>
      </c>
      <c r="C17" s="71" t="s">
        <v>164</v>
      </c>
      <c r="D17" s="109">
        <v>840.761821</v>
      </c>
      <c r="E17" s="109">
        <v>422.429432</v>
      </c>
      <c r="F17" s="173">
        <v>-49.75634937</v>
      </c>
      <c r="G17" s="109">
        <v>1986.115641</v>
      </c>
      <c r="H17" s="109">
        <v>1382.917181</v>
      </c>
      <c r="I17" s="173">
        <v>-30.37076228</v>
      </c>
      <c r="J17" s="109">
        <v>7690.2243</v>
      </c>
      <c r="K17" s="109">
        <v>5377.123438</v>
      </c>
      <c r="L17" s="173">
        <v>-30.07845769</v>
      </c>
    </row>
    <row r="18" spans="3:12" ht="15" customHeight="1">
      <c r="C18" s="70"/>
      <c r="D18" s="3"/>
      <c r="E18" s="3"/>
      <c r="F18" s="3"/>
      <c r="G18" s="3"/>
      <c r="H18" s="3"/>
      <c r="I18" s="3"/>
      <c r="J18" s="3"/>
      <c r="K18" s="3"/>
      <c r="L18" s="3"/>
    </row>
    <row r="19" spans="1:12" ht="12" customHeight="1">
      <c r="A19" s="370" t="s">
        <v>86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</row>
    <row r="20" spans="3:12" ht="12" customHeight="1">
      <c r="C20" s="94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1:12" ht="12" customHeight="1">
      <c r="A21" s="133" t="s">
        <v>58</v>
      </c>
      <c r="B21" s="132" t="s">
        <v>295</v>
      </c>
      <c r="C21" s="135" t="s">
        <v>296</v>
      </c>
      <c r="D21" s="171">
        <v>893.010587</v>
      </c>
      <c r="E21" s="171">
        <v>644.011603</v>
      </c>
      <c r="F21" s="173">
        <v>-27.88309429</v>
      </c>
      <c r="G21" s="171">
        <v>2570.846016</v>
      </c>
      <c r="H21" s="171">
        <v>1957.964311</v>
      </c>
      <c r="I21" s="173">
        <v>-23.83968939</v>
      </c>
      <c r="J21" s="171">
        <v>8848.310952</v>
      </c>
      <c r="K21" s="171">
        <v>7463.841215</v>
      </c>
      <c r="L21" s="173">
        <v>-15.64671206</v>
      </c>
    </row>
    <row r="22" spans="1:12" ht="12" customHeight="1">
      <c r="A22" s="133" t="s">
        <v>59</v>
      </c>
      <c r="B22" s="132" t="s">
        <v>299</v>
      </c>
      <c r="C22" s="135" t="s">
        <v>300</v>
      </c>
      <c r="D22" s="171">
        <v>648.126335</v>
      </c>
      <c r="E22" s="171">
        <v>566.04711</v>
      </c>
      <c r="F22" s="173">
        <v>-12.66407806</v>
      </c>
      <c r="G22" s="171">
        <v>1853.578326</v>
      </c>
      <c r="H22" s="171">
        <v>1603.342561</v>
      </c>
      <c r="I22" s="173">
        <v>-13.50014518</v>
      </c>
      <c r="J22" s="171">
        <v>6169.736995</v>
      </c>
      <c r="K22" s="171">
        <v>6328.249083</v>
      </c>
      <c r="L22" s="173">
        <v>2.5691871165</v>
      </c>
    </row>
    <row r="23" spans="1:12" ht="12" customHeight="1">
      <c r="A23" s="133" t="s">
        <v>60</v>
      </c>
      <c r="B23" s="132" t="s">
        <v>297</v>
      </c>
      <c r="C23" s="135" t="s">
        <v>298</v>
      </c>
      <c r="D23" s="171">
        <v>485.023112</v>
      </c>
      <c r="E23" s="171">
        <v>431.427587</v>
      </c>
      <c r="F23" s="173">
        <v>-11.05009713</v>
      </c>
      <c r="G23" s="171">
        <v>1373.447233</v>
      </c>
      <c r="H23" s="171">
        <v>1380.30395</v>
      </c>
      <c r="I23" s="173">
        <v>0.4992341049</v>
      </c>
      <c r="J23" s="171">
        <v>4448.013007</v>
      </c>
      <c r="K23" s="171">
        <v>4587.649399</v>
      </c>
      <c r="L23" s="173">
        <v>3.1392981941</v>
      </c>
    </row>
    <row r="24" spans="1:12" ht="12" customHeight="1">
      <c r="A24" s="133" t="s">
        <v>61</v>
      </c>
      <c r="B24" s="132" t="s">
        <v>301</v>
      </c>
      <c r="C24" s="135" t="s">
        <v>302</v>
      </c>
      <c r="D24" s="171">
        <v>362.638455</v>
      </c>
      <c r="E24" s="171">
        <v>264.276168</v>
      </c>
      <c r="F24" s="173">
        <v>-27.1240641</v>
      </c>
      <c r="G24" s="171">
        <v>1015.183938</v>
      </c>
      <c r="H24" s="171">
        <v>665.427345</v>
      </c>
      <c r="I24" s="173">
        <v>-34.45253416</v>
      </c>
      <c r="J24" s="171">
        <v>4093.599434</v>
      </c>
      <c r="K24" s="171">
        <v>3085.204427</v>
      </c>
      <c r="L24" s="173">
        <v>-24.6334558</v>
      </c>
    </row>
    <row r="25" spans="1:12" ht="12" customHeight="1">
      <c r="A25" s="133" t="s">
        <v>62</v>
      </c>
      <c r="B25" s="132" t="s">
        <v>312</v>
      </c>
      <c r="C25" s="135" t="s">
        <v>313</v>
      </c>
      <c r="D25" s="171">
        <v>204.369077</v>
      </c>
      <c r="E25" s="171">
        <v>142.327692</v>
      </c>
      <c r="F25" s="173">
        <v>-30.35752077</v>
      </c>
      <c r="G25" s="171">
        <v>576.891009</v>
      </c>
      <c r="H25" s="171">
        <v>406.979961</v>
      </c>
      <c r="I25" s="173">
        <v>-29.45288544</v>
      </c>
      <c r="J25" s="171">
        <v>2040.999475</v>
      </c>
      <c r="K25" s="171">
        <v>1778.425501</v>
      </c>
      <c r="L25" s="173">
        <v>-12.86497019</v>
      </c>
    </row>
    <row r="26" spans="1:12" ht="12" customHeight="1">
      <c r="A26" s="133" t="s">
        <v>63</v>
      </c>
      <c r="B26" s="132" t="s">
        <v>309</v>
      </c>
      <c r="C26" s="135" t="s">
        <v>310</v>
      </c>
      <c r="D26" s="171">
        <v>292.400726</v>
      </c>
      <c r="E26" s="171">
        <v>113.424126</v>
      </c>
      <c r="F26" s="173">
        <v>-61.20935555</v>
      </c>
      <c r="G26" s="171">
        <v>555.638857</v>
      </c>
      <c r="H26" s="171">
        <v>430.349106</v>
      </c>
      <c r="I26" s="173">
        <v>-22.54877416</v>
      </c>
      <c r="J26" s="171">
        <v>2355.427258</v>
      </c>
      <c r="K26" s="171">
        <v>1628.710641</v>
      </c>
      <c r="L26" s="173">
        <v>-30.85285757</v>
      </c>
    </row>
    <row r="27" spans="1:12" ht="12" customHeight="1">
      <c r="A27" s="133" t="s">
        <v>64</v>
      </c>
      <c r="B27" s="132" t="s">
        <v>305</v>
      </c>
      <c r="C27" s="135" t="s">
        <v>306</v>
      </c>
      <c r="D27" s="171">
        <v>131.519544</v>
      </c>
      <c r="E27" s="171">
        <v>93.455264</v>
      </c>
      <c r="F27" s="173">
        <v>-28.94191908</v>
      </c>
      <c r="G27" s="171">
        <v>427.108566</v>
      </c>
      <c r="H27" s="171">
        <v>315.611447</v>
      </c>
      <c r="I27" s="173">
        <v>-26.10510017</v>
      </c>
      <c r="J27" s="171">
        <v>1255.233521</v>
      </c>
      <c r="K27" s="171">
        <v>1446.495869</v>
      </c>
      <c r="L27" s="173">
        <v>15.237192506</v>
      </c>
    </row>
    <row r="28" spans="1:12" ht="12" customHeight="1">
      <c r="A28" s="133" t="s">
        <v>65</v>
      </c>
      <c r="B28" s="132" t="s">
        <v>326</v>
      </c>
      <c r="C28" s="135" t="s">
        <v>327</v>
      </c>
      <c r="D28" s="171">
        <v>69.437843</v>
      </c>
      <c r="E28" s="171">
        <v>50.41316</v>
      </c>
      <c r="F28" s="173">
        <v>-27.39814801</v>
      </c>
      <c r="G28" s="171">
        <v>208.091659</v>
      </c>
      <c r="H28" s="171">
        <v>148.833484</v>
      </c>
      <c r="I28" s="173">
        <v>-28.47695832</v>
      </c>
      <c r="J28" s="171">
        <v>765.798479</v>
      </c>
      <c r="K28" s="171">
        <v>1384.068671</v>
      </c>
      <c r="L28" s="173">
        <v>80.735364323</v>
      </c>
    </row>
    <row r="29" spans="1:12" ht="12" customHeight="1">
      <c r="A29" s="133" t="s">
        <v>66</v>
      </c>
      <c r="B29" s="132" t="s">
        <v>314</v>
      </c>
      <c r="C29" s="135" t="s">
        <v>315</v>
      </c>
      <c r="D29" s="171">
        <v>229.289449</v>
      </c>
      <c r="E29" s="171">
        <v>142.515844</v>
      </c>
      <c r="F29" s="173">
        <v>-37.84456955</v>
      </c>
      <c r="G29" s="171">
        <v>533.177244</v>
      </c>
      <c r="H29" s="171">
        <v>319.21857</v>
      </c>
      <c r="I29" s="173">
        <v>-40.12899583</v>
      </c>
      <c r="J29" s="171">
        <v>2036.353683</v>
      </c>
      <c r="K29" s="171">
        <v>1111.123625</v>
      </c>
      <c r="L29" s="173">
        <v>-45.43562671</v>
      </c>
    </row>
    <row r="30" spans="1:12" ht="12" customHeight="1">
      <c r="A30" s="98">
        <v>10</v>
      </c>
      <c r="B30" s="132" t="s">
        <v>334</v>
      </c>
      <c r="C30" s="135" t="s">
        <v>335</v>
      </c>
      <c r="D30" s="171">
        <v>136.589678</v>
      </c>
      <c r="E30" s="171">
        <v>44.184324</v>
      </c>
      <c r="F30" s="173">
        <v>-67.65178405</v>
      </c>
      <c r="G30" s="171">
        <v>490.613045</v>
      </c>
      <c r="H30" s="171">
        <v>230.257455</v>
      </c>
      <c r="I30" s="173">
        <v>-53.0674006</v>
      </c>
      <c r="J30" s="171">
        <v>1295.756288</v>
      </c>
      <c r="K30" s="171">
        <v>1109.890459</v>
      </c>
      <c r="L30" s="173">
        <v>-14.34419657</v>
      </c>
    </row>
    <row r="31" spans="1:12" ht="12" customHeight="1">
      <c r="A31" s="98">
        <v>11</v>
      </c>
      <c r="B31" s="132" t="s">
        <v>330</v>
      </c>
      <c r="C31" s="135" t="s">
        <v>331</v>
      </c>
      <c r="D31" s="171">
        <v>132.38338</v>
      </c>
      <c r="E31" s="171">
        <v>102.342926</v>
      </c>
      <c r="F31" s="173">
        <v>-22.69201315</v>
      </c>
      <c r="G31" s="171">
        <v>359.49792</v>
      </c>
      <c r="H31" s="171">
        <v>291.592732</v>
      </c>
      <c r="I31" s="173">
        <v>-18.88889594</v>
      </c>
      <c r="J31" s="171">
        <v>1297.69632</v>
      </c>
      <c r="K31" s="171">
        <v>1075.634125</v>
      </c>
      <c r="L31" s="173">
        <v>-17.11203088</v>
      </c>
    </row>
    <row r="32" spans="1:12" ht="12" customHeight="1">
      <c r="A32" s="98">
        <v>12</v>
      </c>
      <c r="B32" s="132" t="s">
        <v>303</v>
      </c>
      <c r="C32" s="135" t="s">
        <v>304</v>
      </c>
      <c r="D32" s="171">
        <v>104.083228</v>
      </c>
      <c r="E32" s="171">
        <v>81.548288</v>
      </c>
      <c r="F32" s="173">
        <v>-21.650885</v>
      </c>
      <c r="G32" s="171">
        <v>294.922371</v>
      </c>
      <c r="H32" s="171">
        <v>243.419173</v>
      </c>
      <c r="I32" s="173">
        <v>-17.46330664</v>
      </c>
      <c r="J32" s="171">
        <v>1075.574197</v>
      </c>
      <c r="K32" s="171">
        <v>965.078127</v>
      </c>
      <c r="L32" s="173">
        <v>-10.27321688</v>
      </c>
    </row>
    <row r="33" spans="1:12" ht="12" customHeight="1">
      <c r="A33" s="98">
        <v>13</v>
      </c>
      <c r="B33" s="132" t="s">
        <v>336</v>
      </c>
      <c r="C33" s="135" t="s">
        <v>337</v>
      </c>
      <c r="D33" s="171">
        <v>68.563219</v>
      </c>
      <c r="E33" s="171">
        <v>46.278061</v>
      </c>
      <c r="F33" s="173">
        <v>-32.50308011</v>
      </c>
      <c r="G33" s="171">
        <v>240.086979</v>
      </c>
      <c r="H33" s="171">
        <v>164.707833</v>
      </c>
      <c r="I33" s="173">
        <v>-31.39659898</v>
      </c>
      <c r="J33" s="171">
        <v>999.082699</v>
      </c>
      <c r="K33" s="171">
        <v>779.561285</v>
      </c>
      <c r="L33" s="173">
        <v>-21.97229661</v>
      </c>
    </row>
    <row r="34" spans="1:12" ht="12" customHeight="1">
      <c r="A34" s="98">
        <v>14</v>
      </c>
      <c r="B34" s="132" t="s">
        <v>307</v>
      </c>
      <c r="C34" s="135" t="s">
        <v>308</v>
      </c>
      <c r="D34" s="171">
        <v>98.204056</v>
      </c>
      <c r="E34" s="171">
        <v>37.642491</v>
      </c>
      <c r="F34" s="173">
        <v>-61.66910764</v>
      </c>
      <c r="G34" s="171">
        <v>399.975196</v>
      </c>
      <c r="H34" s="171">
        <v>194.952538</v>
      </c>
      <c r="I34" s="173">
        <v>-51.25884306</v>
      </c>
      <c r="J34" s="171">
        <v>1176.93429</v>
      </c>
      <c r="K34" s="171">
        <v>767.866411</v>
      </c>
      <c r="L34" s="173">
        <v>-34.75707034</v>
      </c>
    </row>
    <row r="35" spans="1:12" ht="12" customHeight="1">
      <c r="A35" s="98">
        <v>15</v>
      </c>
      <c r="B35" s="132" t="s">
        <v>316</v>
      </c>
      <c r="C35" s="135" t="s">
        <v>317</v>
      </c>
      <c r="D35" s="171">
        <v>120.767125</v>
      </c>
      <c r="E35" s="171">
        <v>51.861141</v>
      </c>
      <c r="F35" s="173">
        <v>-57.05690518</v>
      </c>
      <c r="G35" s="171">
        <v>243.81732</v>
      </c>
      <c r="H35" s="171">
        <v>148.887428</v>
      </c>
      <c r="I35" s="173">
        <v>-38.93484351</v>
      </c>
      <c r="J35" s="171">
        <v>1030.564123</v>
      </c>
      <c r="K35" s="171">
        <v>644.30089</v>
      </c>
      <c r="L35" s="173">
        <v>-37.48075684</v>
      </c>
    </row>
    <row r="36" spans="1:12" ht="12" customHeight="1">
      <c r="A36" s="98">
        <v>16</v>
      </c>
      <c r="B36" s="132" t="s">
        <v>322</v>
      </c>
      <c r="C36" s="135" t="s">
        <v>323</v>
      </c>
      <c r="D36" s="171">
        <v>90.677236</v>
      </c>
      <c r="E36" s="171">
        <v>30.001545</v>
      </c>
      <c r="F36" s="173">
        <v>-66.91391762</v>
      </c>
      <c r="G36" s="171">
        <v>204.052837</v>
      </c>
      <c r="H36" s="171">
        <v>119.936937</v>
      </c>
      <c r="I36" s="173">
        <v>-41.22260746</v>
      </c>
      <c r="J36" s="171">
        <v>678.516412</v>
      </c>
      <c r="K36" s="171">
        <v>621.985461</v>
      </c>
      <c r="L36" s="173">
        <v>-8.331552487</v>
      </c>
    </row>
    <row r="37" spans="1:12" ht="12" customHeight="1">
      <c r="A37" s="98">
        <v>17</v>
      </c>
      <c r="B37" s="132" t="s">
        <v>338</v>
      </c>
      <c r="C37" s="135" t="s">
        <v>339</v>
      </c>
      <c r="D37" s="171">
        <v>58.862077</v>
      </c>
      <c r="E37" s="171">
        <v>0.005925</v>
      </c>
      <c r="F37" s="173">
        <v>-99.9899341</v>
      </c>
      <c r="G37" s="171">
        <v>58.966652</v>
      </c>
      <c r="H37" s="171">
        <v>69.405932</v>
      </c>
      <c r="I37" s="173">
        <v>17.703701407</v>
      </c>
      <c r="J37" s="171">
        <v>453.886549</v>
      </c>
      <c r="K37" s="171">
        <v>480.169604</v>
      </c>
      <c r="L37" s="173">
        <v>5.7906662046</v>
      </c>
    </row>
    <row r="38" spans="1:12" ht="12" customHeight="1">
      <c r="A38" s="98">
        <v>18</v>
      </c>
      <c r="B38" s="132" t="s">
        <v>340</v>
      </c>
      <c r="C38" s="135" t="s">
        <v>341</v>
      </c>
      <c r="D38" s="171">
        <v>22.096372</v>
      </c>
      <c r="E38" s="171">
        <v>14.074224</v>
      </c>
      <c r="F38" s="173">
        <v>-36.3052722</v>
      </c>
      <c r="G38" s="171">
        <v>66.355034</v>
      </c>
      <c r="H38" s="171">
        <v>46.32022</v>
      </c>
      <c r="I38" s="173">
        <v>-30.19335956</v>
      </c>
      <c r="J38" s="171">
        <v>242.2857</v>
      </c>
      <c r="K38" s="171">
        <v>441.568695</v>
      </c>
      <c r="L38" s="173">
        <v>82.251240994</v>
      </c>
    </row>
    <row r="39" spans="1:12" ht="12" customHeight="1">
      <c r="A39" s="98">
        <v>19</v>
      </c>
      <c r="B39" s="132" t="s">
        <v>332</v>
      </c>
      <c r="C39" s="135" t="s">
        <v>333</v>
      </c>
      <c r="D39" s="171">
        <v>36.131719</v>
      </c>
      <c r="E39" s="171">
        <v>29.12563</v>
      </c>
      <c r="F39" s="173">
        <v>-19.39041151</v>
      </c>
      <c r="G39" s="171">
        <v>109.832984</v>
      </c>
      <c r="H39" s="171">
        <v>91.654</v>
      </c>
      <c r="I39" s="173">
        <v>-16.55147965</v>
      </c>
      <c r="J39" s="171">
        <v>384.457916</v>
      </c>
      <c r="K39" s="171">
        <v>362.814213</v>
      </c>
      <c r="L39" s="173">
        <v>-5.62966767</v>
      </c>
    </row>
    <row r="40" spans="1:12" ht="12" customHeight="1">
      <c r="A40" s="98">
        <v>20</v>
      </c>
      <c r="B40" s="132" t="s">
        <v>342</v>
      </c>
      <c r="C40" s="135" t="s">
        <v>343</v>
      </c>
      <c r="D40" s="171">
        <v>27.676201</v>
      </c>
      <c r="E40" s="171">
        <v>35.379533</v>
      </c>
      <c r="F40" s="173">
        <v>27.833776753</v>
      </c>
      <c r="G40" s="171">
        <v>73.472072</v>
      </c>
      <c r="H40" s="171">
        <v>93.368988</v>
      </c>
      <c r="I40" s="173">
        <v>27.080924028</v>
      </c>
      <c r="J40" s="171">
        <v>340.572258</v>
      </c>
      <c r="K40" s="171">
        <v>359.031595</v>
      </c>
      <c r="L40" s="173">
        <v>5.4200941405</v>
      </c>
    </row>
    <row r="41" spans="1:12" ht="12" customHeight="1">
      <c r="A41" s="98">
        <v>21</v>
      </c>
      <c r="B41" s="132" t="s">
        <v>318</v>
      </c>
      <c r="C41" s="135" t="s">
        <v>319</v>
      </c>
      <c r="D41" s="171">
        <v>34.750886</v>
      </c>
      <c r="E41" s="171">
        <v>31.033405</v>
      </c>
      <c r="F41" s="173">
        <v>-10.6975143</v>
      </c>
      <c r="G41" s="171">
        <v>95.057942</v>
      </c>
      <c r="H41" s="171">
        <v>86.581563</v>
      </c>
      <c r="I41" s="173">
        <v>-8.917065551</v>
      </c>
      <c r="J41" s="171">
        <v>306.694084</v>
      </c>
      <c r="K41" s="171">
        <v>336.320979</v>
      </c>
      <c r="L41" s="173">
        <v>9.6600803686</v>
      </c>
    </row>
    <row r="42" spans="1:12" ht="12" customHeight="1">
      <c r="A42" s="98">
        <v>22</v>
      </c>
      <c r="B42" s="132" t="s">
        <v>344</v>
      </c>
      <c r="C42" s="135" t="s">
        <v>345</v>
      </c>
      <c r="D42" s="171">
        <v>97.071744</v>
      </c>
      <c r="E42" s="171">
        <v>84.024451</v>
      </c>
      <c r="F42" s="173">
        <v>-13.44087627</v>
      </c>
      <c r="G42" s="171">
        <v>300.268063</v>
      </c>
      <c r="H42" s="171">
        <v>143.648256</v>
      </c>
      <c r="I42" s="173">
        <v>-52.15999512</v>
      </c>
      <c r="J42" s="171">
        <v>958.16905</v>
      </c>
      <c r="K42" s="171">
        <v>308.24468</v>
      </c>
      <c r="L42" s="173">
        <v>-67.82982293</v>
      </c>
    </row>
    <row r="43" spans="1:12" ht="12" customHeight="1">
      <c r="A43" s="98">
        <v>23</v>
      </c>
      <c r="B43" s="132" t="s">
        <v>346</v>
      </c>
      <c r="C43" s="135" t="s">
        <v>347</v>
      </c>
      <c r="D43" s="171">
        <v>1.375842</v>
      </c>
      <c r="E43" s="171">
        <v>68.033147</v>
      </c>
      <c r="F43" s="267" t="s">
        <v>135</v>
      </c>
      <c r="G43" s="324">
        <v>2.165014</v>
      </c>
      <c r="H43" s="324">
        <v>96.332159</v>
      </c>
      <c r="I43" s="267" t="s">
        <v>135</v>
      </c>
      <c r="J43" s="324">
        <v>8.089191</v>
      </c>
      <c r="K43" s="324">
        <v>294.533447</v>
      </c>
      <c r="L43" s="267" t="s">
        <v>135</v>
      </c>
    </row>
    <row r="44" spans="1:12" ht="12" customHeight="1">
      <c r="A44" s="98">
        <v>24</v>
      </c>
      <c r="B44" s="132" t="s">
        <v>324</v>
      </c>
      <c r="C44" s="135" t="s">
        <v>325</v>
      </c>
      <c r="D44" s="171">
        <v>34.812165</v>
      </c>
      <c r="E44" s="171">
        <v>21.462002</v>
      </c>
      <c r="F44" s="173">
        <v>-38.34913169</v>
      </c>
      <c r="G44" s="171">
        <v>96.642623</v>
      </c>
      <c r="H44" s="171">
        <v>70.244652</v>
      </c>
      <c r="I44" s="173">
        <v>-27.31503987</v>
      </c>
      <c r="J44" s="171">
        <v>328.913654</v>
      </c>
      <c r="K44" s="171">
        <v>281.755445</v>
      </c>
      <c r="L44" s="173">
        <v>-14.33756502</v>
      </c>
    </row>
    <row r="45" spans="1:12" ht="12" customHeight="1">
      <c r="A45" s="98">
        <v>25</v>
      </c>
      <c r="B45" s="132" t="s">
        <v>328</v>
      </c>
      <c r="C45" s="135" t="s">
        <v>329</v>
      </c>
      <c r="D45" s="171">
        <v>15.752115</v>
      </c>
      <c r="E45" s="171">
        <v>19.533283</v>
      </c>
      <c r="F45" s="173">
        <v>24.004192453</v>
      </c>
      <c r="G45" s="171">
        <v>176.126744</v>
      </c>
      <c r="H45" s="171">
        <v>43.858533</v>
      </c>
      <c r="I45" s="173">
        <v>-75.09831159</v>
      </c>
      <c r="J45" s="171">
        <v>543.995715</v>
      </c>
      <c r="K45" s="171">
        <v>280.855003</v>
      </c>
      <c r="L45" s="173">
        <v>-48.37183543</v>
      </c>
    </row>
    <row r="46" spans="3:12" ht="15" customHeight="1">
      <c r="C46" s="70"/>
      <c r="D46" s="97"/>
      <c r="E46" s="97"/>
      <c r="F46" s="96"/>
      <c r="G46" s="97"/>
      <c r="H46" s="97"/>
      <c r="I46" s="96"/>
      <c r="J46" s="97"/>
      <c r="K46" s="97"/>
      <c r="L46" s="96"/>
    </row>
    <row r="47" spans="1:12" ht="12" customHeight="1">
      <c r="A47" s="370" t="s">
        <v>17</v>
      </c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L47" s="370"/>
    </row>
    <row r="48" spans="3:12" ht="12" customHeight="1">
      <c r="C48"/>
      <c r="D48" s="5"/>
      <c r="E48" s="5"/>
      <c r="F48" s="5"/>
      <c r="G48" s="5"/>
      <c r="H48" s="5"/>
      <c r="I48" s="5"/>
      <c r="J48" s="5"/>
      <c r="K48" s="5"/>
      <c r="L48" s="5"/>
    </row>
    <row r="49" spans="2:12" ht="12" customHeight="1">
      <c r="B49" s="134" t="s">
        <v>67</v>
      </c>
      <c r="C49" s="71" t="s">
        <v>86</v>
      </c>
      <c r="D49" s="171">
        <v>4395.612171</v>
      </c>
      <c r="E49" s="171">
        <v>3144.42893</v>
      </c>
      <c r="F49" s="173">
        <v>-28.46436838</v>
      </c>
      <c r="G49" s="171">
        <v>12325.815644</v>
      </c>
      <c r="H49" s="171">
        <v>9363.199134</v>
      </c>
      <c r="I49" s="173">
        <v>-24.03586582</v>
      </c>
      <c r="J49" s="171">
        <v>43134.66125</v>
      </c>
      <c r="K49" s="171">
        <v>37923.37885</v>
      </c>
      <c r="L49" s="173">
        <v>-12.08142651</v>
      </c>
    </row>
    <row r="50" spans="2:12" ht="12" customHeight="1">
      <c r="B50" s="134" t="s">
        <v>67</v>
      </c>
      <c r="C50" s="71" t="s">
        <v>18</v>
      </c>
      <c r="D50" s="171">
        <v>424.409505</v>
      </c>
      <c r="E50" s="171">
        <v>309.789923</v>
      </c>
      <c r="F50" s="173">
        <v>-27.00683671</v>
      </c>
      <c r="G50" s="171">
        <v>1341.654146</v>
      </c>
      <c r="H50" s="171">
        <v>942.833266</v>
      </c>
      <c r="I50" s="173">
        <v>-29.72605728</v>
      </c>
      <c r="J50" s="171">
        <v>4565.238699</v>
      </c>
      <c r="K50" s="171">
        <v>3974.952977</v>
      </c>
      <c r="L50" s="173">
        <v>-12.93000785</v>
      </c>
    </row>
    <row r="51" spans="1:12" ht="12" customHeight="1">
      <c r="A51" s="71"/>
      <c r="C51" s="71"/>
      <c r="D51" s="95" t="s">
        <v>2</v>
      </c>
      <c r="E51" s="95"/>
      <c r="F51" s="114"/>
      <c r="G51" s="95"/>
      <c r="H51" s="95"/>
      <c r="I51" s="114"/>
      <c r="J51" s="95"/>
      <c r="K51" s="95"/>
      <c r="L51" s="114"/>
    </row>
    <row r="52" spans="1:12" ht="15" customHeight="1">
      <c r="A52" s="229"/>
      <c r="B52" s="230">
        <v>99</v>
      </c>
      <c r="C52" s="231" t="s">
        <v>32</v>
      </c>
      <c r="D52" s="232">
        <v>4820.021676</v>
      </c>
      <c r="E52" s="232">
        <v>3454.218853</v>
      </c>
      <c r="F52" s="233">
        <v>-28.33603072</v>
      </c>
      <c r="G52" s="232">
        <v>13667.46979</v>
      </c>
      <c r="H52" s="232">
        <v>10306.0324</v>
      </c>
      <c r="I52" s="233">
        <v>-24.59443805</v>
      </c>
      <c r="J52" s="232">
        <v>47699.899949</v>
      </c>
      <c r="K52" s="232">
        <v>41898.331827</v>
      </c>
      <c r="L52" s="233">
        <v>-12.16264212</v>
      </c>
    </row>
    <row r="53" spans="4:12" ht="7.5" customHeight="1">
      <c r="D53" s="3"/>
      <c r="E53" s="3"/>
      <c r="F53" s="3"/>
      <c r="G53" s="3"/>
      <c r="H53" s="3"/>
      <c r="I53" s="3"/>
      <c r="J53" s="3"/>
      <c r="K53" s="3"/>
      <c r="L53" s="3"/>
    </row>
    <row r="54" spans="1:12" ht="11.25" customHeight="1">
      <c r="A54" s="66" t="s">
        <v>52</v>
      </c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1.25" customHeight="1">
      <c r="A55" s="66" t="s">
        <v>142</v>
      </c>
      <c r="D55" s="14"/>
      <c r="E55" s="14"/>
      <c r="F55" s="14"/>
      <c r="G55" s="14"/>
      <c r="H55" s="14"/>
      <c r="I55" s="14"/>
      <c r="J55" s="14"/>
      <c r="K55" s="14"/>
      <c r="L55" s="14"/>
    </row>
    <row r="56" ht="11.25" customHeight="1">
      <c r="A56" s="72" t="s">
        <v>261</v>
      </c>
    </row>
    <row r="57" ht="13.5" customHeight="1">
      <c r="A57" s="72" t="s">
        <v>134</v>
      </c>
    </row>
    <row r="58" ht="11.25" customHeight="1">
      <c r="A58" s="72" t="s">
        <v>137</v>
      </c>
    </row>
    <row r="59" spans="1:12" ht="11.25" customHeight="1">
      <c r="A59" s="268" t="s">
        <v>174</v>
      </c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</row>
    <row r="60" ht="11.25" customHeight="1">
      <c r="A60" s="72" t="s">
        <v>138</v>
      </c>
    </row>
    <row r="61" ht="11.25" customHeight="1">
      <c r="A61" s="72">
        <f>IF(ISERROR(G67),"","SAR – Special Administrative Region.")</f>
      </c>
    </row>
    <row r="62" ht="11.25" customHeight="1">
      <c r="A62" s="203" t="s">
        <v>81</v>
      </c>
    </row>
    <row r="63" spans="1:256" ht="11.25" customHeight="1">
      <c r="A63" s="89" t="s">
        <v>131</v>
      </c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  <c r="EO63" s="283"/>
      <c r="EP63" s="283"/>
      <c r="EQ63" s="283"/>
      <c r="ER63" s="283"/>
      <c r="ES63" s="283"/>
      <c r="ET63" s="283"/>
      <c r="EU63" s="283"/>
      <c r="EV63" s="283"/>
      <c r="EW63" s="283"/>
      <c r="EX63" s="283"/>
      <c r="EY63" s="283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3"/>
      <c r="FQ63" s="283"/>
      <c r="FR63" s="283"/>
      <c r="FS63" s="283"/>
      <c r="FT63" s="283"/>
      <c r="FU63" s="283"/>
      <c r="FV63" s="283"/>
      <c r="FW63" s="283"/>
      <c r="FX63" s="283"/>
      <c r="FY63" s="283"/>
      <c r="FZ63" s="283"/>
      <c r="GA63" s="283"/>
      <c r="GB63" s="283"/>
      <c r="GC63" s="283"/>
      <c r="GD63" s="283"/>
      <c r="GE63" s="283"/>
      <c r="GF63" s="283"/>
      <c r="GG63" s="283"/>
      <c r="GH63" s="283"/>
      <c r="GI63" s="283"/>
      <c r="GJ63" s="283"/>
      <c r="GK63" s="283"/>
      <c r="GL63" s="283"/>
      <c r="GM63" s="283"/>
      <c r="GN63" s="283"/>
      <c r="GO63" s="283"/>
      <c r="GP63" s="283"/>
      <c r="GQ63" s="283"/>
      <c r="GR63" s="283"/>
      <c r="GS63" s="283"/>
      <c r="GT63" s="283"/>
      <c r="GU63" s="283"/>
      <c r="GV63" s="283"/>
      <c r="GW63" s="283"/>
      <c r="GX63" s="283"/>
      <c r="GY63" s="283"/>
      <c r="GZ63" s="283"/>
      <c r="HA63" s="283"/>
      <c r="HB63" s="283"/>
      <c r="HC63" s="283"/>
      <c r="HD63" s="283"/>
      <c r="HE63" s="283"/>
      <c r="HF63" s="283"/>
      <c r="HG63" s="283"/>
      <c r="HH63" s="283"/>
      <c r="HI63" s="283"/>
      <c r="HJ63" s="283"/>
      <c r="HK63" s="283"/>
      <c r="HL63" s="283"/>
      <c r="HM63" s="283"/>
      <c r="HN63" s="283"/>
      <c r="HO63" s="283"/>
      <c r="HP63" s="283"/>
      <c r="HQ63" s="283"/>
      <c r="HR63" s="283"/>
      <c r="HS63" s="283"/>
      <c r="HT63" s="283"/>
      <c r="HU63" s="283"/>
      <c r="HV63" s="283"/>
      <c r="HW63" s="283"/>
      <c r="HX63" s="283"/>
      <c r="HY63" s="283"/>
      <c r="HZ63" s="283"/>
      <c r="IA63" s="283"/>
      <c r="IB63" s="283"/>
      <c r="IC63" s="283"/>
      <c r="ID63" s="283"/>
      <c r="IE63" s="283"/>
      <c r="IF63" s="283"/>
      <c r="IG63" s="283"/>
      <c r="IH63" s="283"/>
      <c r="II63" s="283"/>
      <c r="IJ63" s="283"/>
      <c r="IK63" s="283"/>
      <c r="IL63" s="283"/>
      <c r="IM63" s="283"/>
      <c r="IN63" s="283"/>
      <c r="IO63" s="283"/>
      <c r="IP63" s="283"/>
      <c r="IQ63" s="283"/>
      <c r="IR63" s="283"/>
      <c r="IS63" s="283"/>
      <c r="IT63" s="283"/>
      <c r="IU63" s="283"/>
      <c r="IV63" s="283"/>
    </row>
    <row r="64" ht="11.25" customHeight="1">
      <c r="A64" s="283" t="s">
        <v>171</v>
      </c>
    </row>
    <row r="65" spans="1:5" ht="11.25" customHeight="1">
      <c r="A65" s="227" t="str">
        <f>IF(ISERROR(I67),"","… not applicable")</f>
        <v>… not applicable</v>
      </c>
      <c r="E65" s="228"/>
    </row>
    <row r="66" spans="1:15" ht="11.25">
      <c r="A66" s="228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</row>
    <row r="67" spans="1:15" ht="11.25">
      <c r="A67" s="297"/>
      <c r="B67" s="297"/>
      <c r="C67" s="297"/>
      <c r="D67" s="297"/>
      <c r="E67" s="297"/>
      <c r="F67" s="298" t="s">
        <v>130</v>
      </c>
      <c r="G67" s="299" t="e">
        <f>VLOOKUP(F67,B21:B45,1,FALSE)</f>
        <v>#N/A</v>
      </c>
      <c r="H67" s="300" t="s">
        <v>135</v>
      </c>
      <c r="I67" s="300" t="str">
        <f>HLOOKUP($H$67,J67:O67,1,FALSE)</f>
        <v>…</v>
      </c>
      <c r="J67" s="300" t="str">
        <f>VLOOKUP($H$67,$F$12:$F$52,1,FALSE)</f>
        <v>…</v>
      </c>
      <c r="K67" s="300" t="str">
        <f>VLOOKUP($H$67,$I$12:$I$52,1,FALSE)</f>
        <v>…</v>
      </c>
      <c r="L67" s="300" t="str">
        <f>VLOOKUP($H$67,$L$12:$L$52,1,FALSE)</f>
        <v>…</v>
      </c>
      <c r="M67" s="301" t="str">
        <f>IF(ISNA(VLOOKUP("  ",$F$12:$F$52,1,FALSE)),"no match","…")</f>
        <v>no match</v>
      </c>
      <c r="N67" s="301" t="str">
        <f>IF(ISNA(VLOOKUP("  ",$I$12:$I$52,1,FALSE)),"no match","…")</f>
        <v>no match</v>
      </c>
      <c r="O67" s="301" t="str">
        <f>IF(ISNA(VLOOKUP("  ",$L$12:$L$52,1,FALSE)),"no match","…")</f>
        <v>no match</v>
      </c>
    </row>
    <row r="68" spans="1:15" ht="11.25">
      <c r="A68" s="297"/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</row>
    <row r="69" spans="1:15" ht="11.25">
      <c r="A69" s="297"/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</row>
    <row r="70" spans="1:15" ht="11.25">
      <c r="A70" s="297"/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</row>
    <row r="71" spans="1:15" ht="11.25">
      <c r="A71" s="297"/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</row>
  </sheetData>
  <sheetProtection/>
  <mergeCells count="7">
    <mergeCell ref="A5:C6"/>
    <mergeCell ref="A7:A8"/>
    <mergeCell ref="C7:C8"/>
    <mergeCell ref="A47:L47"/>
    <mergeCell ref="B7:B8"/>
    <mergeCell ref="A10:L10"/>
    <mergeCell ref="A19:L19"/>
  </mergeCells>
  <printOptions horizontalCentered="1"/>
  <pageMargins left="0.28" right="0.27" top="0.5511811023622047" bottom="0.3937007874015748" header="0.31496062992125984" footer="0.31496062992125984"/>
  <pageSetup horizontalDpi="600" verticalDpi="600" orientation="portrait" paperSize="9" r:id="rId1"/>
  <headerFooter alignWithMargins="0">
    <oddHeader>&amp;C&amp;"Arial,Bold Italic"Overseas Merchandise Trade: October 2009</oddHeader>
    <oddFooter>&amp;R&amp;"Arial Mäori,Bold Italic"Published by Statistics New Zealand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pane ySplit="8" topLeftCell="A9" activePane="bottomLeft" state="frozen"/>
      <selection pane="topLeft" activeCell="A1" sqref="A1:B1"/>
      <selection pane="bottomLeft" activeCell="A1" sqref="A1:B1"/>
    </sheetView>
  </sheetViews>
  <sheetFormatPr defaultColWidth="9.7109375" defaultRowHeight="12.75"/>
  <cols>
    <col min="1" max="1" width="8.57421875" style="1" customWidth="1"/>
    <col min="2" max="2" width="30.7109375" style="1" customWidth="1"/>
    <col min="3" max="5" width="6.421875" style="1" customWidth="1"/>
    <col min="6" max="6" width="7.57421875" style="1" customWidth="1"/>
    <col min="7" max="7" width="6.7109375" style="1" customWidth="1"/>
    <col min="8" max="8" width="6.421875" style="1" customWidth="1"/>
    <col min="9" max="10" width="7.421875" style="1" customWidth="1"/>
    <col min="11" max="11" width="6.421875" style="1" customWidth="1"/>
    <col min="12" max="16384" width="9.7109375" style="18" customWidth="1"/>
  </cols>
  <sheetData>
    <row r="1" spans="1:2" s="6" customFormat="1" ht="12.75" customHeight="1">
      <c r="A1" s="6" t="s">
        <v>22</v>
      </c>
      <c r="B1"/>
    </row>
    <row r="2" s="6" customFormat="1" ht="3" customHeight="1"/>
    <row r="3" spans="1:11" s="181" customFormat="1" ht="15.75" customHeight="1">
      <c r="A3" s="182" t="s">
        <v>203</v>
      </c>
      <c r="B3" s="206"/>
      <c r="C3" s="205"/>
      <c r="D3" s="205"/>
      <c r="E3" s="205"/>
      <c r="F3" s="205"/>
      <c r="G3" s="205"/>
      <c r="H3" s="205"/>
      <c r="I3" s="205"/>
      <c r="J3" s="205"/>
      <c r="K3" s="205"/>
    </row>
    <row r="4" spans="1:11" s="7" customFormat="1" ht="5.25" customHeight="1">
      <c r="A4" s="8"/>
      <c r="B4" s="207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12" customHeight="1">
      <c r="A5" s="383" t="s">
        <v>204</v>
      </c>
      <c r="B5" s="380" t="s">
        <v>37</v>
      </c>
      <c r="C5" s="10" t="s">
        <v>173</v>
      </c>
      <c r="D5" s="2"/>
      <c r="E5" s="2"/>
      <c r="F5" s="10" t="s">
        <v>15</v>
      </c>
      <c r="G5" s="2"/>
      <c r="H5" s="2"/>
      <c r="I5" s="10" t="s">
        <v>16</v>
      </c>
      <c r="J5" s="2"/>
      <c r="K5" s="2"/>
    </row>
    <row r="6" spans="1:11" s="1" customFormat="1" ht="12" customHeight="1">
      <c r="A6" s="384"/>
      <c r="B6" s="381"/>
      <c r="C6" s="12" t="s">
        <v>267</v>
      </c>
      <c r="D6" s="9"/>
      <c r="E6" s="9"/>
      <c r="F6" s="12" t="s">
        <v>267</v>
      </c>
      <c r="G6" s="9"/>
      <c r="H6" s="9"/>
      <c r="I6" s="12" t="s">
        <v>267</v>
      </c>
      <c r="J6" s="9"/>
      <c r="K6" s="9"/>
    </row>
    <row r="7" spans="1:11" s="1" customFormat="1" ht="12" customHeight="1">
      <c r="A7" s="384"/>
      <c r="B7" s="381"/>
      <c r="C7" s="13">
        <v>2008</v>
      </c>
      <c r="D7" s="13" t="s">
        <v>294</v>
      </c>
      <c r="E7" s="11" t="s">
        <v>10</v>
      </c>
      <c r="F7" s="13">
        <v>2008</v>
      </c>
      <c r="G7" s="13" t="s">
        <v>294</v>
      </c>
      <c r="H7" s="11" t="s">
        <v>10</v>
      </c>
      <c r="I7" s="13">
        <v>2008</v>
      </c>
      <c r="J7" s="13" t="s">
        <v>294</v>
      </c>
      <c r="K7" s="11" t="s">
        <v>10</v>
      </c>
    </row>
    <row r="8" spans="1:11" s="1" customFormat="1" ht="12" customHeight="1">
      <c r="A8" s="385"/>
      <c r="B8" s="382"/>
      <c r="C8" s="12" t="s">
        <v>9</v>
      </c>
      <c r="D8" s="9"/>
      <c r="E8" s="13" t="s">
        <v>120</v>
      </c>
      <c r="F8" s="12" t="s">
        <v>9</v>
      </c>
      <c r="G8" s="9"/>
      <c r="H8" s="13" t="s">
        <v>120</v>
      </c>
      <c r="I8" s="12" t="s">
        <v>9</v>
      </c>
      <c r="J8" s="9"/>
      <c r="K8" s="13" t="s">
        <v>120</v>
      </c>
    </row>
    <row r="9" spans="3:11" s="1" customFormat="1" ht="7.5" customHeight="1">
      <c r="C9" s="3"/>
      <c r="D9" s="3"/>
      <c r="E9" s="3"/>
      <c r="F9" s="3"/>
      <c r="G9" s="3"/>
      <c r="H9" s="3"/>
      <c r="I9" s="3"/>
      <c r="J9" s="3"/>
      <c r="K9" s="3"/>
    </row>
    <row r="10" spans="1:11" s="1" customFormat="1" ht="12" customHeight="1">
      <c r="A10" s="306" t="s">
        <v>348</v>
      </c>
      <c r="B10" s="305" t="s">
        <v>349</v>
      </c>
      <c r="C10" s="109">
        <v>995.169141</v>
      </c>
      <c r="D10" s="109">
        <v>676.735304</v>
      </c>
      <c r="E10" s="173">
        <v>-31.99796134</v>
      </c>
      <c r="F10" s="109">
        <v>2001.038561</v>
      </c>
      <c r="G10" s="109">
        <v>1471.414299</v>
      </c>
      <c r="H10" s="173">
        <v>-26.46746906</v>
      </c>
      <c r="I10" s="109">
        <v>9244.766543</v>
      </c>
      <c r="J10" s="109">
        <v>8428.7108</v>
      </c>
      <c r="K10" s="173">
        <v>-8.827218505</v>
      </c>
    </row>
    <row r="11" spans="1:11" s="1" customFormat="1" ht="12" customHeight="1">
      <c r="A11" s="306">
        <v>2</v>
      </c>
      <c r="B11" s="305" t="s">
        <v>350</v>
      </c>
      <c r="C11" s="109">
        <v>283.462686</v>
      </c>
      <c r="D11" s="109">
        <v>259.776487</v>
      </c>
      <c r="E11" s="173">
        <v>-8.356020094</v>
      </c>
      <c r="F11" s="109">
        <v>943.820082</v>
      </c>
      <c r="G11" s="109">
        <v>766.606922</v>
      </c>
      <c r="H11" s="173">
        <v>-18.77615908</v>
      </c>
      <c r="I11" s="109">
        <v>4981.764665</v>
      </c>
      <c r="J11" s="109">
        <v>5297.908236</v>
      </c>
      <c r="K11" s="173">
        <v>6.3460157647</v>
      </c>
    </row>
    <row r="12" spans="1:11" s="1" customFormat="1" ht="12" customHeight="1">
      <c r="A12" s="306">
        <v>44</v>
      </c>
      <c r="B12" s="305" t="s">
        <v>351</v>
      </c>
      <c r="C12" s="109">
        <v>240.056879</v>
      </c>
      <c r="D12" s="109">
        <v>209.173366</v>
      </c>
      <c r="E12" s="173">
        <v>-12.86508145</v>
      </c>
      <c r="F12" s="109">
        <v>643.221113</v>
      </c>
      <c r="G12" s="109">
        <v>633.847198</v>
      </c>
      <c r="H12" s="173">
        <v>-1.457339445</v>
      </c>
      <c r="I12" s="109">
        <v>2114.907564</v>
      </c>
      <c r="J12" s="109">
        <v>2333.808962</v>
      </c>
      <c r="K12" s="173">
        <v>10.35040026</v>
      </c>
    </row>
    <row r="13" spans="1:11" s="1" customFormat="1" ht="12" customHeight="1">
      <c r="A13" s="306">
        <v>84</v>
      </c>
      <c r="B13" s="305" t="s">
        <v>352</v>
      </c>
      <c r="C13" s="109">
        <v>169.713318</v>
      </c>
      <c r="D13" s="109">
        <v>149.092351</v>
      </c>
      <c r="E13" s="173">
        <v>-12.15047071</v>
      </c>
      <c r="F13" s="109">
        <v>512.712886</v>
      </c>
      <c r="G13" s="109">
        <v>405.768188</v>
      </c>
      <c r="H13" s="173">
        <v>-20.85859375</v>
      </c>
      <c r="I13" s="109">
        <v>1880.023599</v>
      </c>
      <c r="J13" s="109">
        <v>1726.701875</v>
      </c>
      <c r="K13" s="173">
        <v>-8.15530848</v>
      </c>
    </row>
    <row r="14" spans="1:11" s="1" customFormat="1" ht="12" customHeight="1">
      <c r="A14" s="306" t="s">
        <v>353</v>
      </c>
      <c r="B14" s="305" t="s">
        <v>354</v>
      </c>
      <c r="C14" s="109">
        <v>82.268322</v>
      </c>
      <c r="D14" s="109">
        <v>78.408373</v>
      </c>
      <c r="E14" s="173">
        <v>-4.691901945</v>
      </c>
      <c r="F14" s="109">
        <v>351.77996</v>
      </c>
      <c r="G14" s="109">
        <v>340.479843</v>
      </c>
      <c r="H14" s="173">
        <v>-3.212268544</v>
      </c>
      <c r="I14" s="109">
        <v>1444.586922</v>
      </c>
      <c r="J14" s="109">
        <v>1605.887902</v>
      </c>
      <c r="K14" s="173">
        <v>11.165889539</v>
      </c>
    </row>
    <row r="15" spans="1:11" s="1" customFormat="1" ht="12" customHeight="1">
      <c r="A15" s="306">
        <v>2709</v>
      </c>
      <c r="B15" s="305" t="s">
        <v>355</v>
      </c>
      <c r="C15" s="109">
        <v>249.995239</v>
      </c>
      <c r="D15" s="109">
        <v>111.979672</v>
      </c>
      <c r="E15" s="173">
        <v>-55.20727817</v>
      </c>
      <c r="F15" s="109">
        <v>754.052945</v>
      </c>
      <c r="G15" s="109">
        <v>499.954697</v>
      </c>
      <c r="H15" s="173">
        <v>-33.69766668</v>
      </c>
      <c r="I15" s="109">
        <v>3030.35837</v>
      </c>
      <c r="J15" s="109">
        <v>1590.020387</v>
      </c>
      <c r="K15" s="173">
        <v>-47.53028544</v>
      </c>
    </row>
    <row r="16" spans="1:11" s="1" customFormat="1" ht="12" customHeight="1">
      <c r="A16" s="306">
        <v>3</v>
      </c>
      <c r="B16" s="305" t="s">
        <v>356</v>
      </c>
      <c r="C16" s="109">
        <v>109.091582</v>
      </c>
      <c r="D16" s="109">
        <v>101.105291</v>
      </c>
      <c r="E16" s="173">
        <v>-7.320721593</v>
      </c>
      <c r="F16" s="109">
        <v>325.810069</v>
      </c>
      <c r="G16" s="109">
        <v>310.693266</v>
      </c>
      <c r="H16" s="173">
        <v>-4.639759307</v>
      </c>
      <c r="I16" s="109">
        <v>1177.631307</v>
      </c>
      <c r="J16" s="109">
        <v>1293.308491</v>
      </c>
      <c r="K16" s="173">
        <v>9.8228692896</v>
      </c>
    </row>
    <row r="17" spans="1:11" s="1" customFormat="1" ht="12" customHeight="1">
      <c r="A17" s="306">
        <v>2204</v>
      </c>
      <c r="B17" s="305" t="s">
        <v>357</v>
      </c>
      <c r="C17" s="109">
        <v>107.168817</v>
      </c>
      <c r="D17" s="109">
        <v>110.880038</v>
      </c>
      <c r="E17" s="173">
        <v>3.4629672174</v>
      </c>
      <c r="F17" s="109">
        <v>298.92953</v>
      </c>
      <c r="G17" s="109">
        <v>296.335314</v>
      </c>
      <c r="H17" s="173">
        <v>-0.867835306</v>
      </c>
      <c r="I17" s="109">
        <v>867.235588</v>
      </c>
      <c r="J17" s="109">
        <v>1007.116683</v>
      </c>
      <c r="K17" s="173">
        <v>16.129538148</v>
      </c>
    </row>
    <row r="18" spans="1:11" s="1" customFormat="1" ht="12" customHeight="1">
      <c r="A18" s="306">
        <v>85</v>
      </c>
      <c r="B18" s="305" t="s">
        <v>358</v>
      </c>
      <c r="C18" s="109">
        <v>96.61993</v>
      </c>
      <c r="D18" s="109">
        <v>80.189639</v>
      </c>
      <c r="E18" s="173">
        <v>-17.00507442</v>
      </c>
      <c r="F18" s="109">
        <v>296.257178</v>
      </c>
      <c r="G18" s="109">
        <v>240.099483</v>
      </c>
      <c r="H18" s="173">
        <v>-18.95572468</v>
      </c>
      <c r="I18" s="109">
        <v>1060.303303</v>
      </c>
      <c r="J18" s="109">
        <v>1001.073742</v>
      </c>
      <c r="K18" s="173">
        <v>-5.586096057</v>
      </c>
    </row>
    <row r="19" spans="1:11" s="1" customFormat="1" ht="12" customHeight="1">
      <c r="A19" s="306">
        <v>3501</v>
      </c>
      <c r="B19" s="305" t="s">
        <v>359</v>
      </c>
      <c r="C19" s="109">
        <v>103.221155</v>
      </c>
      <c r="D19" s="109">
        <v>58.476567</v>
      </c>
      <c r="E19" s="173">
        <v>-43.34827294</v>
      </c>
      <c r="F19" s="109">
        <v>211.137961</v>
      </c>
      <c r="G19" s="109">
        <v>131.540562</v>
      </c>
      <c r="H19" s="173">
        <v>-37.69923638</v>
      </c>
      <c r="I19" s="109">
        <v>916.04299</v>
      </c>
      <c r="J19" s="109">
        <v>992.44309</v>
      </c>
      <c r="K19" s="173">
        <v>8.3402308444</v>
      </c>
    </row>
    <row r="20" spans="1:11" s="1" customFormat="1" ht="18.75" customHeight="1">
      <c r="A20" s="306">
        <v>19</v>
      </c>
      <c r="B20" s="305" t="s">
        <v>360</v>
      </c>
      <c r="C20" s="109">
        <v>78.73454</v>
      </c>
      <c r="D20" s="109">
        <v>74.518241</v>
      </c>
      <c r="E20" s="173">
        <v>-5.355081772</v>
      </c>
      <c r="F20" s="109">
        <v>238.796765</v>
      </c>
      <c r="G20" s="109">
        <v>202.996665</v>
      </c>
      <c r="H20" s="173">
        <v>-14.99186976</v>
      </c>
      <c r="I20" s="109">
        <v>773.714428</v>
      </c>
      <c r="J20" s="109">
        <v>981.720161</v>
      </c>
      <c r="K20" s="173">
        <v>26.884044742</v>
      </c>
    </row>
    <row r="21" spans="1:11" s="1" customFormat="1" ht="12" customHeight="1">
      <c r="A21" s="306">
        <v>76</v>
      </c>
      <c r="B21" s="305" t="s">
        <v>361</v>
      </c>
      <c r="C21" s="109">
        <v>126.197391</v>
      </c>
      <c r="D21" s="109">
        <v>83.709413</v>
      </c>
      <c r="E21" s="173">
        <v>-33.66787353</v>
      </c>
      <c r="F21" s="109">
        <v>390.376682</v>
      </c>
      <c r="G21" s="109">
        <v>253.388233</v>
      </c>
      <c r="H21" s="173">
        <v>-35.09135031</v>
      </c>
      <c r="I21" s="109">
        <v>1455.086269</v>
      </c>
      <c r="J21" s="109">
        <v>937.084711</v>
      </c>
      <c r="K21" s="173">
        <v>-35.59937091</v>
      </c>
    </row>
    <row r="22" spans="1:11" s="1" customFormat="1" ht="12" customHeight="1">
      <c r="A22" s="306" t="s">
        <v>362</v>
      </c>
      <c r="B22" s="305" t="s">
        <v>404</v>
      </c>
      <c r="C22" s="109">
        <v>91.168198</v>
      </c>
      <c r="D22" s="109">
        <v>61.658316</v>
      </c>
      <c r="E22" s="173">
        <v>-32.36861389</v>
      </c>
      <c r="F22" s="109">
        <v>273.990844</v>
      </c>
      <c r="G22" s="109">
        <v>187.807877</v>
      </c>
      <c r="H22" s="173">
        <v>-31.45468868</v>
      </c>
      <c r="I22" s="109">
        <v>1042.640363</v>
      </c>
      <c r="J22" s="109">
        <v>854.284764</v>
      </c>
      <c r="K22" s="173">
        <v>-18.06525104</v>
      </c>
    </row>
    <row r="23" spans="1:11" s="1" customFormat="1" ht="12" customHeight="1">
      <c r="A23" s="306">
        <v>71</v>
      </c>
      <c r="B23" s="305" t="s">
        <v>363</v>
      </c>
      <c r="C23" s="109">
        <v>65.355544</v>
      </c>
      <c r="D23" s="109">
        <v>60.136689</v>
      </c>
      <c r="E23" s="173">
        <v>-7.985328682</v>
      </c>
      <c r="F23" s="109">
        <v>175.482476</v>
      </c>
      <c r="G23" s="109">
        <v>182.243248</v>
      </c>
      <c r="H23" s="173">
        <v>3.8526764348</v>
      </c>
      <c r="I23" s="109">
        <v>617.465671</v>
      </c>
      <c r="J23" s="109">
        <v>759.440469</v>
      </c>
      <c r="K23" s="173">
        <v>22.993148392</v>
      </c>
    </row>
    <row r="24" spans="1:11" s="1" customFormat="1" ht="12" customHeight="1">
      <c r="A24" s="306">
        <v>90</v>
      </c>
      <c r="B24" s="305" t="s">
        <v>364</v>
      </c>
      <c r="C24" s="109">
        <v>55.582381</v>
      </c>
      <c r="D24" s="109">
        <v>53.160923</v>
      </c>
      <c r="E24" s="173">
        <v>-4.356520819</v>
      </c>
      <c r="F24" s="109">
        <v>164.863346</v>
      </c>
      <c r="G24" s="109">
        <v>166.505768</v>
      </c>
      <c r="H24" s="173">
        <v>0.9962323584</v>
      </c>
      <c r="I24" s="109">
        <v>573.871148</v>
      </c>
      <c r="J24" s="109">
        <v>700.848935</v>
      </c>
      <c r="K24" s="173">
        <v>22.126532662</v>
      </c>
    </row>
    <row r="25" spans="1:11" s="1" customFormat="1" ht="12" customHeight="1">
      <c r="A25" s="306">
        <v>21</v>
      </c>
      <c r="B25" s="305" t="s">
        <v>365</v>
      </c>
      <c r="C25" s="109">
        <v>50.8057</v>
      </c>
      <c r="D25" s="109">
        <v>51.835311</v>
      </c>
      <c r="E25" s="173">
        <v>2.0265659168</v>
      </c>
      <c r="F25" s="109">
        <v>138.118239</v>
      </c>
      <c r="G25" s="109">
        <v>131.589003</v>
      </c>
      <c r="H25" s="173">
        <v>-4.727280081</v>
      </c>
      <c r="I25" s="109">
        <v>605.512479</v>
      </c>
      <c r="J25" s="109">
        <v>648.425396</v>
      </c>
      <c r="K25" s="173">
        <v>7.0870408932</v>
      </c>
    </row>
    <row r="26" spans="1:11" s="1" customFormat="1" ht="12" customHeight="1">
      <c r="A26" s="306">
        <v>47</v>
      </c>
      <c r="B26" s="305" t="s">
        <v>366</v>
      </c>
      <c r="C26" s="109">
        <v>63.462915</v>
      </c>
      <c r="D26" s="109">
        <v>40.293498</v>
      </c>
      <c r="E26" s="173">
        <v>-36.50859246</v>
      </c>
      <c r="F26" s="109">
        <v>174.522928</v>
      </c>
      <c r="G26" s="109">
        <v>160.397098</v>
      </c>
      <c r="H26" s="173">
        <v>-8.093968032</v>
      </c>
      <c r="I26" s="109">
        <v>673.177146</v>
      </c>
      <c r="J26" s="109">
        <v>589.402158</v>
      </c>
      <c r="K26" s="173">
        <v>-12.44471659</v>
      </c>
    </row>
    <row r="27" spans="1:11" s="1" customFormat="1" ht="12" customHeight="1">
      <c r="A27" s="306" t="s">
        <v>405</v>
      </c>
      <c r="B27" s="305" t="s">
        <v>406</v>
      </c>
      <c r="C27" s="109">
        <v>53.205317</v>
      </c>
      <c r="D27" s="109">
        <v>50.149412</v>
      </c>
      <c r="E27" s="173">
        <v>-5.743608294</v>
      </c>
      <c r="F27" s="109">
        <v>177.725356</v>
      </c>
      <c r="G27" s="109">
        <v>155.206493</v>
      </c>
      <c r="H27" s="173">
        <v>-12.67059665</v>
      </c>
      <c r="I27" s="109">
        <v>680.343493</v>
      </c>
      <c r="J27" s="109">
        <v>582.543731</v>
      </c>
      <c r="K27" s="173">
        <v>-14.37505657</v>
      </c>
    </row>
    <row r="28" spans="1:11" s="1" customFormat="1" ht="12" customHeight="1">
      <c r="A28" s="306">
        <v>48</v>
      </c>
      <c r="B28" s="305" t="s">
        <v>407</v>
      </c>
      <c r="C28" s="109">
        <v>52.153416</v>
      </c>
      <c r="D28" s="109">
        <v>39.990139</v>
      </c>
      <c r="E28" s="173">
        <v>-23.32210991</v>
      </c>
      <c r="F28" s="109">
        <v>153.247596</v>
      </c>
      <c r="G28" s="109">
        <v>129.341447</v>
      </c>
      <c r="H28" s="173">
        <v>-15.59968941</v>
      </c>
      <c r="I28" s="109">
        <v>546.461072</v>
      </c>
      <c r="J28" s="109">
        <v>539.307423</v>
      </c>
      <c r="K28" s="173">
        <v>-1.309086661</v>
      </c>
    </row>
    <row r="29" spans="1:11" s="1" customFormat="1" ht="12" customHeight="1">
      <c r="A29" s="306">
        <v>5101</v>
      </c>
      <c r="B29" s="305" t="s">
        <v>367</v>
      </c>
      <c r="C29" s="109">
        <v>57.382015</v>
      </c>
      <c r="D29" s="109">
        <v>45.905653</v>
      </c>
      <c r="E29" s="173">
        <v>-19.99992855</v>
      </c>
      <c r="F29" s="109">
        <v>146.148218</v>
      </c>
      <c r="G29" s="109">
        <v>118.737561</v>
      </c>
      <c r="H29" s="173">
        <v>-18.75538229</v>
      </c>
      <c r="I29" s="109">
        <v>610.33246</v>
      </c>
      <c r="J29" s="109">
        <v>539.054119</v>
      </c>
      <c r="K29" s="173">
        <v>-11.6786089</v>
      </c>
    </row>
    <row r="30" spans="1:11" s="1" customFormat="1" ht="18.75" customHeight="1">
      <c r="A30" s="306">
        <v>88</v>
      </c>
      <c r="B30" s="305" t="s">
        <v>368</v>
      </c>
      <c r="C30" s="109">
        <v>10.700445</v>
      </c>
      <c r="D30" s="109">
        <v>12.048826</v>
      </c>
      <c r="E30" s="173">
        <v>12.601167522</v>
      </c>
      <c r="F30" s="109">
        <v>38.139313</v>
      </c>
      <c r="G30" s="109">
        <v>26.819607</v>
      </c>
      <c r="H30" s="173">
        <v>-29.67988962</v>
      </c>
      <c r="I30" s="109">
        <v>204.212152</v>
      </c>
      <c r="J30" s="109">
        <v>468.815025</v>
      </c>
      <c r="K30" s="173">
        <v>129.57254033</v>
      </c>
    </row>
    <row r="31" spans="1:11" s="1" customFormat="1" ht="12" customHeight="1">
      <c r="A31" s="306">
        <v>39</v>
      </c>
      <c r="B31" s="305" t="s">
        <v>369</v>
      </c>
      <c r="C31" s="109">
        <v>42.72403</v>
      </c>
      <c r="D31" s="109">
        <v>40.053998</v>
      </c>
      <c r="E31" s="173">
        <v>-6.24948536</v>
      </c>
      <c r="F31" s="109">
        <v>120.129443</v>
      </c>
      <c r="G31" s="109">
        <v>112.534087</v>
      </c>
      <c r="H31" s="173">
        <v>-6.322643151</v>
      </c>
      <c r="I31" s="109">
        <v>453.863969</v>
      </c>
      <c r="J31" s="109">
        <v>443.026199</v>
      </c>
      <c r="K31" s="173">
        <v>-2.387889487</v>
      </c>
    </row>
    <row r="32" spans="1:11" s="1" customFormat="1" ht="12" customHeight="1">
      <c r="A32" s="306">
        <v>7</v>
      </c>
      <c r="B32" s="305" t="s">
        <v>408</v>
      </c>
      <c r="C32" s="109">
        <v>20.319155</v>
      </c>
      <c r="D32" s="109">
        <v>16.144996</v>
      </c>
      <c r="E32" s="173">
        <v>-20.54297534</v>
      </c>
      <c r="F32" s="109">
        <v>55.398765</v>
      </c>
      <c r="G32" s="109">
        <v>50.312496</v>
      </c>
      <c r="H32" s="173">
        <v>-9.181195646</v>
      </c>
      <c r="I32" s="109">
        <v>420.949797</v>
      </c>
      <c r="J32" s="109">
        <v>411.497274</v>
      </c>
      <c r="K32" s="173">
        <v>-2.245522641</v>
      </c>
    </row>
    <row r="33" spans="1:11" s="1" customFormat="1" ht="12" customHeight="1">
      <c r="A33" s="306">
        <v>41</v>
      </c>
      <c r="B33" s="305" t="s">
        <v>409</v>
      </c>
      <c r="C33" s="109">
        <v>33.46329</v>
      </c>
      <c r="D33" s="109">
        <v>20.013712</v>
      </c>
      <c r="E33" s="173">
        <v>-40.1920373</v>
      </c>
      <c r="F33" s="109">
        <v>132.219545</v>
      </c>
      <c r="G33" s="109">
        <v>67.882545</v>
      </c>
      <c r="H33" s="173">
        <v>-48.65922054</v>
      </c>
      <c r="I33" s="109">
        <v>518.721363</v>
      </c>
      <c r="J33" s="109">
        <v>383.327257</v>
      </c>
      <c r="K33" s="173">
        <v>-26.10150953</v>
      </c>
    </row>
    <row r="34" spans="1:11" s="1" customFormat="1" ht="12" customHeight="1">
      <c r="A34" s="306">
        <v>5</v>
      </c>
      <c r="B34" s="305" t="s">
        <v>370</v>
      </c>
      <c r="C34" s="109">
        <v>21.28385</v>
      </c>
      <c r="D34" s="109">
        <v>16.167505</v>
      </c>
      <c r="E34" s="173">
        <v>-24.03862553</v>
      </c>
      <c r="F34" s="109">
        <v>62.417244</v>
      </c>
      <c r="G34" s="109">
        <v>47.117225</v>
      </c>
      <c r="H34" s="173">
        <v>-24.51248729</v>
      </c>
      <c r="I34" s="109">
        <v>305.708517</v>
      </c>
      <c r="J34" s="109">
        <v>360.494528</v>
      </c>
      <c r="K34" s="173">
        <v>17.920995966</v>
      </c>
    </row>
    <row r="35" spans="1:11" s="1" customFormat="1" ht="12" customHeight="1">
      <c r="A35" s="306">
        <v>23</v>
      </c>
      <c r="B35" s="305" t="s">
        <v>371</v>
      </c>
      <c r="C35" s="109">
        <v>21.454296</v>
      </c>
      <c r="D35" s="109">
        <v>19.261364</v>
      </c>
      <c r="E35" s="173">
        <v>-10.22141207</v>
      </c>
      <c r="F35" s="109">
        <v>61.850872</v>
      </c>
      <c r="G35" s="109">
        <v>59.397112</v>
      </c>
      <c r="H35" s="173">
        <v>-3.967219735</v>
      </c>
      <c r="I35" s="109">
        <v>266.190907</v>
      </c>
      <c r="J35" s="109">
        <v>317.01337</v>
      </c>
      <c r="K35" s="173">
        <v>19.092486506</v>
      </c>
    </row>
    <row r="36" spans="1:11" s="1" customFormat="1" ht="12" customHeight="1">
      <c r="A36" s="306">
        <v>87</v>
      </c>
      <c r="B36" s="305" t="s">
        <v>372</v>
      </c>
      <c r="C36" s="109">
        <v>26.939303</v>
      </c>
      <c r="D36" s="109">
        <v>18.204511</v>
      </c>
      <c r="E36" s="173">
        <v>-32.42397177</v>
      </c>
      <c r="F36" s="109">
        <v>79.302295</v>
      </c>
      <c r="G36" s="109">
        <v>62.601461</v>
      </c>
      <c r="H36" s="173">
        <v>-21.05971082</v>
      </c>
      <c r="I36" s="109">
        <v>289.736157</v>
      </c>
      <c r="J36" s="109">
        <v>302.854278</v>
      </c>
      <c r="K36" s="173">
        <v>4.5276092345</v>
      </c>
    </row>
    <row r="37" spans="1:11" s="1" customFormat="1" ht="12" customHeight="1">
      <c r="A37" s="306">
        <v>30</v>
      </c>
      <c r="B37" s="305" t="s">
        <v>373</v>
      </c>
      <c r="C37" s="109">
        <v>27.066942</v>
      </c>
      <c r="D37" s="109">
        <v>23.986181</v>
      </c>
      <c r="E37" s="173">
        <v>-11.38200614</v>
      </c>
      <c r="F37" s="109">
        <v>82.683025</v>
      </c>
      <c r="G37" s="109">
        <v>74.539866</v>
      </c>
      <c r="H37" s="173">
        <v>-9.848646684</v>
      </c>
      <c r="I37" s="109">
        <v>281.639651</v>
      </c>
      <c r="J37" s="109">
        <v>283.312317</v>
      </c>
      <c r="K37" s="173">
        <v>0.5939028805</v>
      </c>
    </row>
    <row r="38" spans="1:11" s="1" customFormat="1" ht="12" customHeight="1">
      <c r="A38" s="306" t="s">
        <v>374</v>
      </c>
      <c r="B38" s="305" t="s">
        <v>375</v>
      </c>
      <c r="C38" s="109">
        <v>17.245514</v>
      </c>
      <c r="D38" s="109">
        <v>17.833287</v>
      </c>
      <c r="E38" s="173">
        <v>3.4082660569</v>
      </c>
      <c r="F38" s="109">
        <v>39.376369</v>
      </c>
      <c r="G38" s="109">
        <v>41.641442</v>
      </c>
      <c r="H38" s="173">
        <v>5.7523663495</v>
      </c>
      <c r="I38" s="109">
        <v>214.718605</v>
      </c>
      <c r="J38" s="109">
        <v>253.250763</v>
      </c>
      <c r="K38" s="173">
        <v>17.945421171</v>
      </c>
    </row>
    <row r="39" spans="1:11" s="1" customFormat="1" ht="12" customHeight="1">
      <c r="A39" s="306">
        <v>20</v>
      </c>
      <c r="B39" s="305" t="s">
        <v>376</v>
      </c>
      <c r="C39" s="109">
        <v>21.216699</v>
      </c>
      <c r="D39" s="109">
        <v>22.345382</v>
      </c>
      <c r="E39" s="173">
        <v>5.3197860798</v>
      </c>
      <c r="F39" s="109">
        <v>62.35492</v>
      </c>
      <c r="G39" s="109">
        <v>70.810192</v>
      </c>
      <c r="H39" s="173">
        <v>13.559911551</v>
      </c>
      <c r="I39" s="109">
        <v>218.873431</v>
      </c>
      <c r="J39" s="109">
        <v>253.103899</v>
      </c>
      <c r="K39" s="173">
        <v>15.639389324</v>
      </c>
    </row>
    <row r="40" spans="1:11" s="1" customFormat="1" ht="18.75" customHeight="1">
      <c r="A40" s="306">
        <v>16</v>
      </c>
      <c r="B40" s="305" t="s">
        <v>377</v>
      </c>
      <c r="C40" s="109">
        <v>25.431571</v>
      </c>
      <c r="D40" s="109">
        <v>20.583032</v>
      </c>
      <c r="E40" s="173">
        <v>-19.06503928</v>
      </c>
      <c r="F40" s="109">
        <v>64.318581</v>
      </c>
      <c r="G40" s="109">
        <v>62.325065</v>
      </c>
      <c r="H40" s="173">
        <v>-3.099440269</v>
      </c>
      <c r="I40" s="109">
        <v>225.129781</v>
      </c>
      <c r="J40" s="109">
        <v>247.296567</v>
      </c>
      <c r="K40" s="173">
        <v>9.8462255422</v>
      </c>
    </row>
    <row r="41" spans="1:11" s="1" customFormat="1" ht="12" customHeight="1">
      <c r="A41" s="306">
        <v>89</v>
      </c>
      <c r="B41" s="305" t="s">
        <v>378</v>
      </c>
      <c r="C41" s="109">
        <v>11.297008</v>
      </c>
      <c r="D41" s="109">
        <v>11.409499</v>
      </c>
      <c r="E41" s="173">
        <v>0.9957592311</v>
      </c>
      <c r="F41" s="109">
        <v>103.905791</v>
      </c>
      <c r="G41" s="109">
        <v>50.090722</v>
      </c>
      <c r="H41" s="173">
        <v>-51.79217489</v>
      </c>
      <c r="I41" s="109">
        <v>306.590046</v>
      </c>
      <c r="J41" s="109">
        <v>237.157986</v>
      </c>
      <c r="K41" s="173">
        <v>-22.64654737</v>
      </c>
    </row>
    <row r="42" spans="1:11" s="1" customFormat="1" ht="12" customHeight="1">
      <c r="A42" s="306" t="s">
        <v>379</v>
      </c>
      <c r="B42" s="305" t="s">
        <v>380</v>
      </c>
      <c r="C42" s="109">
        <v>5.255472</v>
      </c>
      <c r="D42" s="109">
        <v>27.247939</v>
      </c>
      <c r="E42" s="173">
        <v>418.46797015</v>
      </c>
      <c r="F42" s="109">
        <v>63.1203</v>
      </c>
      <c r="G42" s="109">
        <v>59.538241</v>
      </c>
      <c r="H42" s="173">
        <v>-5.674971443</v>
      </c>
      <c r="I42" s="109">
        <v>166.582243</v>
      </c>
      <c r="J42" s="109">
        <v>188.670337</v>
      </c>
      <c r="K42" s="173">
        <v>13.259572931</v>
      </c>
    </row>
    <row r="43" spans="1:11" s="1" customFormat="1" ht="12" customHeight="1">
      <c r="A43" s="306">
        <v>94</v>
      </c>
      <c r="B43" s="305" t="s">
        <v>381</v>
      </c>
      <c r="C43" s="109">
        <v>17.29003</v>
      </c>
      <c r="D43" s="109">
        <v>13.166457</v>
      </c>
      <c r="E43" s="173">
        <v>-23.84942652</v>
      </c>
      <c r="F43" s="109">
        <v>46.725583</v>
      </c>
      <c r="G43" s="109">
        <v>41.492459</v>
      </c>
      <c r="H43" s="173">
        <v>-11.1996976</v>
      </c>
      <c r="I43" s="109">
        <v>185.961633</v>
      </c>
      <c r="J43" s="109">
        <v>188.111307</v>
      </c>
      <c r="K43" s="173">
        <v>1.1559771579</v>
      </c>
    </row>
    <row r="44" spans="1:11" s="1" customFormat="1" ht="12" customHeight="1">
      <c r="A44" s="306" t="s">
        <v>410</v>
      </c>
      <c r="B44" s="305" t="s">
        <v>411</v>
      </c>
      <c r="C44" s="109">
        <v>16.11164</v>
      </c>
      <c r="D44" s="109">
        <v>20.540056</v>
      </c>
      <c r="E44" s="173">
        <v>27.485817707</v>
      </c>
      <c r="F44" s="109">
        <v>48.850792</v>
      </c>
      <c r="G44" s="109">
        <v>57.728744</v>
      </c>
      <c r="H44" s="173">
        <v>18.17360914</v>
      </c>
      <c r="I44" s="109">
        <v>174.771215</v>
      </c>
      <c r="J44" s="109">
        <v>182.978016</v>
      </c>
      <c r="K44" s="173">
        <v>4.6957395129</v>
      </c>
    </row>
    <row r="45" spans="1:11" s="1" customFormat="1" ht="12" customHeight="1">
      <c r="A45" s="306">
        <v>1</v>
      </c>
      <c r="B45" s="305" t="s">
        <v>382</v>
      </c>
      <c r="C45" s="109">
        <v>9.730066</v>
      </c>
      <c r="D45" s="109">
        <v>12.391589</v>
      </c>
      <c r="E45" s="173">
        <v>27.353596574</v>
      </c>
      <c r="F45" s="109">
        <v>32.192833</v>
      </c>
      <c r="G45" s="109">
        <v>30.94992</v>
      </c>
      <c r="H45" s="173">
        <v>-3.860837597</v>
      </c>
      <c r="I45" s="109">
        <v>188.894756</v>
      </c>
      <c r="J45" s="109">
        <v>171.228235</v>
      </c>
      <c r="K45" s="173">
        <v>-9.352573557</v>
      </c>
    </row>
    <row r="46" spans="1:11" s="1" customFormat="1" ht="12" customHeight="1">
      <c r="A46" s="306">
        <v>15</v>
      </c>
      <c r="B46" s="305" t="s">
        <v>412</v>
      </c>
      <c r="C46" s="109">
        <v>8.050413</v>
      </c>
      <c r="D46" s="261">
        <v>8.837381</v>
      </c>
      <c r="E46" s="267">
        <v>9.7754984744</v>
      </c>
      <c r="F46" s="261">
        <v>38.713943</v>
      </c>
      <c r="G46" s="261">
        <v>25.661466</v>
      </c>
      <c r="H46" s="267">
        <v>-33.7151837</v>
      </c>
      <c r="I46" s="261">
        <v>208.604913</v>
      </c>
      <c r="J46" s="109">
        <v>155.227516</v>
      </c>
      <c r="K46" s="173">
        <v>-25.58779476</v>
      </c>
    </row>
    <row r="47" spans="1:11" s="1" customFormat="1" ht="12" customHeight="1">
      <c r="A47" s="306">
        <v>12</v>
      </c>
      <c r="B47" s="305" t="s">
        <v>413</v>
      </c>
      <c r="C47" s="109">
        <v>6.545683</v>
      </c>
      <c r="D47" s="109">
        <v>5.741007</v>
      </c>
      <c r="E47" s="173">
        <v>-12.29323204</v>
      </c>
      <c r="F47" s="109">
        <v>25.278793</v>
      </c>
      <c r="G47" s="109">
        <v>20.747321</v>
      </c>
      <c r="H47" s="173">
        <v>-17.92598246</v>
      </c>
      <c r="I47" s="109">
        <v>138.988887</v>
      </c>
      <c r="J47" s="109">
        <v>152.750189</v>
      </c>
      <c r="K47" s="173">
        <v>9.9010088483</v>
      </c>
    </row>
    <row r="48" spans="1:11" s="1" customFormat="1" ht="12" customHeight="1">
      <c r="A48" s="306">
        <v>17</v>
      </c>
      <c r="B48" s="305" t="s">
        <v>383</v>
      </c>
      <c r="C48" s="109">
        <v>16.130887</v>
      </c>
      <c r="D48" s="109">
        <v>13.463326</v>
      </c>
      <c r="E48" s="173">
        <v>-16.53697655</v>
      </c>
      <c r="F48" s="109">
        <v>39.924107</v>
      </c>
      <c r="G48" s="109">
        <v>38.480032</v>
      </c>
      <c r="H48" s="173">
        <v>-3.61705022</v>
      </c>
      <c r="I48" s="109">
        <v>155.120172</v>
      </c>
      <c r="J48" s="109">
        <v>149.916389</v>
      </c>
      <c r="K48" s="173">
        <v>-3.354678462</v>
      </c>
    </row>
    <row r="49" spans="1:11" s="1" customFormat="1" ht="12" customHeight="1">
      <c r="A49" s="306">
        <v>38</v>
      </c>
      <c r="B49" s="305" t="s">
        <v>414</v>
      </c>
      <c r="C49" s="109">
        <v>10.496467</v>
      </c>
      <c r="D49" s="109">
        <v>11.609119</v>
      </c>
      <c r="E49" s="173">
        <v>10.600252447</v>
      </c>
      <c r="F49" s="109">
        <v>36.443047</v>
      </c>
      <c r="G49" s="109">
        <v>38.657978</v>
      </c>
      <c r="H49" s="173">
        <v>6.077787623</v>
      </c>
      <c r="I49" s="109">
        <v>142.289319</v>
      </c>
      <c r="J49" s="109">
        <v>148.258057</v>
      </c>
      <c r="K49" s="173">
        <v>4.1947899125</v>
      </c>
    </row>
    <row r="50" spans="1:11" s="1" customFormat="1" ht="18.75" customHeight="1">
      <c r="A50" s="317" t="s">
        <v>67</v>
      </c>
      <c r="B50" s="208" t="s">
        <v>198</v>
      </c>
      <c r="C50" s="109">
        <v>190.869804</v>
      </c>
      <c r="D50" s="109">
        <v>161.162262</v>
      </c>
      <c r="E50" s="173">
        <v>-15.56429638</v>
      </c>
      <c r="F50" s="109">
        <v>570.124991</v>
      </c>
      <c r="G50" s="109">
        <v>496.827126</v>
      </c>
      <c r="H50" s="173">
        <v>-12.85645537</v>
      </c>
      <c r="I50" s="109">
        <v>2184.885581</v>
      </c>
      <c r="J50" s="109">
        <v>1962.966171</v>
      </c>
      <c r="K50" s="173">
        <v>-10.15702662</v>
      </c>
    </row>
    <row r="51" spans="1:11" s="1" customFormat="1" ht="12" customHeight="1">
      <c r="A51" s="100">
        <v>9809</v>
      </c>
      <c r="B51" s="208" t="s">
        <v>197</v>
      </c>
      <c r="C51" s="109">
        <v>135.425982</v>
      </c>
      <c r="D51" s="109">
        <v>57.578504</v>
      </c>
      <c r="E51" s="201" t="s">
        <v>84</v>
      </c>
      <c r="F51" s="109">
        <v>398.124682</v>
      </c>
      <c r="G51" s="109">
        <v>217.366977</v>
      </c>
      <c r="H51" s="201" t="s">
        <v>84</v>
      </c>
      <c r="I51" s="109">
        <v>882.639863</v>
      </c>
      <c r="J51" s="109">
        <v>1063.553508</v>
      </c>
      <c r="K51" s="201" t="s">
        <v>84</v>
      </c>
    </row>
    <row r="52" spans="1:11" s="1" customFormat="1" ht="6.75" customHeight="1">
      <c r="A52" s="102"/>
      <c r="B52" s="95"/>
      <c r="C52" s="109"/>
      <c r="D52" s="109"/>
      <c r="E52" s="17"/>
      <c r="F52" s="109"/>
      <c r="G52" s="109"/>
      <c r="H52" s="17"/>
      <c r="I52" s="109"/>
      <c r="J52" s="109"/>
      <c r="K52" s="17"/>
    </row>
    <row r="53" spans="1:11" s="1" customFormat="1" ht="15" customHeight="1">
      <c r="A53" s="108" t="s">
        <v>21</v>
      </c>
      <c r="B53" s="67" t="s">
        <v>91</v>
      </c>
      <c r="C53" s="232">
        <v>3825.863033</v>
      </c>
      <c r="D53" s="232">
        <v>2966.964616</v>
      </c>
      <c r="E53" s="233">
        <v>-22.44979524</v>
      </c>
      <c r="F53" s="232">
        <v>10573.627969</v>
      </c>
      <c r="G53" s="232">
        <v>8538.475249</v>
      </c>
      <c r="H53" s="233">
        <v>-19.2474402</v>
      </c>
      <c r="I53" s="232">
        <v>42431.298338</v>
      </c>
      <c r="J53" s="232">
        <v>40733.901223</v>
      </c>
      <c r="K53" s="233">
        <v>-4.000342157</v>
      </c>
    </row>
    <row r="54" s="1" customFormat="1" ht="2.25" customHeight="1"/>
    <row r="55" spans="1:11" s="1" customFormat="1" ht="11.25" customHeight="1">
      <c r="A55" s="72" t="s">
        <v>235</v>
      </c>
      <c r="B55"/>
      <c r="C55" s="99"/>
      <c r="D55" s="99"/>
      <c r="E55" s="99"/>
      <c r="F55" s="99"/>
      <c r="G55" s="99"/>
      <c r="H55" s="99"/>
      <c r="I55" s="99"/>
      <c r="J55" s="99"/>
      <c r="K55" s="99"/>
    </row>
    <row r="56" spans="1:11" s="1" customFormat="1" ht="11.25" customHeight="1">
      <c r="A56" s="72" t="s">
        <v>142</v>
      </c>
      <c r="B56"/>
      <c r="C56" s="99"/>
      <c r="D56" s="99"/>
      <c r="E56" s="99"/>
      <c r="F56" s="99"/>
      <c r="G56" s="99"/>
      <c r="H56" s="99"/>
      <c r="I56" s="99"/>
      <c r="J56" s="99"/>
      <c r="K56" s="99"/>
    </row>
    <row r="57" spans="1:11" s="1" customFormat="1" ht="11.25" customHeight="1">
      <c r="A57" s="66" t="s">
        <v>259</v>
      </c>
      <c r="B57"/>
      <c r="C57" s="99"/>
      <c r="D57" s="99"/>
      <c r="E57" s="99"/>
      <c r="F57" s="99"/>
      <c r="G57" s="99"/>
      <c r="H57" s="99"/>
      <c r="I57" s="99"/>
      <c r="J57" s="99"/>
      <c r="K57" s="99"/>
    </row>
    <row r="58" spans="1:11" s="1" customFormat="1" ht="11.25" customHeight="1">
      <c r="A58" s="66" t="s">
        <v>246</v>
      </c>
      <c r="B58"/>
      <c r="C58" s="99"/>
      <c r="D58" s="99"/>
      <c r="E58" s="99"/>
      <c r="F58" s="99"/>
      <c r="G58" s="99"/>
      <c r="H58" s="99"/>
      <c r="I58" s="99"/>
      <c r="J58" s="99"/>
      <c r="K58" s="99"/>
    </row>
    <row r="59" spans="1:11" s="1" customFormat="1" ht="11.25" customHeight="1">
      <c r="A59" s="66" t="s">
        <v>250</v>
      </c>
      <c r="B59"/>
      <c r="C59" s="99"/>
      <c r="D59" s="99"/>
      <c r="E59" s="99"/>
      <c r="F59" s="99"/>
      <c r="G59" s="99"/>
      <c r="H59" s="99"/>
      <c r="I59" s="99"/>
      <c r="J59" s="99"/>
      <c r="K59" s="99"/>
    </row>
    <row r="60" spans="1:11" s="1" customFormat="1" ht="11.25" customHeight="1">
      <c r="A60" s="1" t="s">
        <v>247</v>
      </c>
      <c r="B60"/>
      <c r="C60" s="99"/>
      <c r="D60" s="99"/>
      <c r="E60" s="99"/>
      <c r="F60" s="99"/>
      <c r="G60" s="99"/>
      <c r="H60" s="99"/>
      <c r="I60" s="99"/>
      <c r="J60" s="99"/>
      <c r="K60" s="99"/>
    </row>
    <row r="61" spans="1:2" s="1" customFormat="1" ht="11.25" customHeight="1">
      <c r="A61" s="66" t="s">
        <v>200</v>
      </c>
      <c r="B61"/>
    </row>
    <row r="62" spans="1:2" s="1" customFormat="1" ht="11.25" customHeight="1">
      <c r="A62" s="40" t="s">
        <v>201</v>
      </c>
      <c r="B62"/>
    </row>
    <row r="63" spans="1:11" s="1" customFormat="1" ht="11.25" customHeight="1">
      <c r="A63" s="66" t="s">
        <v>202</v>
      </c>
      <c r="B63"/>
      <c r="C63" s="99"/>
      <c r="D63" s="99"/>
      <c r="E63" s="99"/>
      <c r="F63" s="99"/>
      <c r="G63" s="99"/>
      <c r="H63" s="99"/>
      <c r="I63" s="99"/>
      <c r="J63" s="99"/>
      <c r="K63" s="99"/>
    </row>
    <row r="64" spans="1:11" s="1" customFormat="1" ht="11.25" customHeight="1">
      <c r="A64" s="66" t="s">
        <v>199</v>
      </c>
      <c r="B64"/>
      <c r="C64" s="99"/>
      <c r="D64" s="99"/>
      <c r="E64" s="99"/>
      <c r="F64" s="99"/>
      <c r="G64" s="99"/>
      <c r="H64" s="99"/>
      <c r="I64" s="99"/>
      <c r="J64" s="99"/>
      <c r="K64" s="99"/>
    </row>
    <row r="65" spans="1:11" s="1" customFormat="1" ht="13.5" customHeight="1">
      <c r="A65" s="264" t="s">
        <v>156</v>
      </c>
      <c r="B65" s="266"/>
      <c r="C65" s="260"/>
      <c r="D65" s="260"/>
      <c r="E65" s="260"/>
      <c r="F65" s="260"/>
      <c r="G65" s="260"/>
      <c r="H65" s="260"/>
      <c r="I65" s="260"/>
      <c r="J65" s="260"/>
      <c r="K65" s="260"/>
    </row>
    <row r="66" spans="2:11" s="1" customFormat="1" ht="1.5" customHeight="1">
      <c r="B66"/>
      <c r="C66" s="99"/>
      <c r="D66" s="99"/>
      <c r="E66" s="99"/>
      <c r="F66" s="99"/>
      <c r="G66" s="99"/>
      <c r="H66" s="99"/>
      <c r="I66" s="99"/>
      <c r="J66" s="99"/>
      <c r="K66" s="99"/>
    </row>
    <row r="67" spans="1:11" s="1" customFormat="1" ht="11.25" customHeight="1">
      <c r="A67" s="174" t="s">
        <v>81</v>
      </c>
      <c r="B67" s="40"/>
      <c r="C67" s="99"/>
      <c r="E67" s="99"/>
      <c r="F67" s="99"/>
      <c r="G67" s="99"/>
      <c r="H67" s="99"/>
      <c r="I67" s="99"/>
      <c r="J67" s="99"/>
      <c r="K67" s="99"/>
    </row>
    <row r="68" ht="11.25" customHeight="1">
      <c r="A68" s="20" t="s">
        <v>248</v>
      </c>
    </row>
    <row r="69" ht="11.25" customHeight="1"/>
    <row r="70" ht="10.5" customHeight="1"/>
  </sheetData>
  <sheetProtection/>
  <mergeCells count="2">
    <mergeCell ref="B5:B8"/>
    <mergeCell ref="A5:A8"/>
  </mergeCells>
  <printOptions horizontalCentered="1"/>
  <pageMargins left="0.22" right="0.28" top="0.5511811023622047" bottom="0.3937007874015748" header="0.31496062992125984" footer="0.2"/>
  <pageSetup horizontalDpi="600" verticalDpi="600" orientation="portrait" paperSize="9" r:id="rId1"/>
  <headerFooter alignWithMargins="0">
    <oddHeader>&amp;C&amp;"Arial,Bold Italic"Overseas Merchandise Trade: October 2009</oddHeader>
    <oddFooter>&amp;R&amp;"Arial Mäori,Bold Italic"Published by Statistics New Zealand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pane ySplit="8" topLeftCell="A9" activePane="bottomLeft" state="frozen"/>
      <selection pane="topLeft" activeCell="A1" sqref="A1:B1"/>
      <selection pane="bottomLeft" activeCell="A1" sqref="A1:B1"/>
    </sheetView>
  </sheetViews>
  <sheetFormatPr defaultColWidth="9.140625" defaultRowHeight="12.75"/>
  <cols>
    <col min="1" max="1" width="7.7109375" style="1" customWidth="1"/>
    <col min="2" max="2" width="30.7109375" style="0" customWidth="1"/>
    <col min="3" max="4" width="6.421875" style="0" customWidth="1"/>
    <col min="5" max="5" width="6.57421875" style="0" customWidth="1"/>
    <col min="6" max="7" width="6.7109375" style="0" customWidth="1"/>
    <col min="8" max="8" width="6.57421875" style="0" customWidth="1"/>
    <col min="9" max="10" width="7.421875" style="0" customWidth="1"/>
    <col min="11" max="11" width="6.57421875" style="0" customWidth="1"/>
  </cols>
  <sheetData>
    <row r="1" spans="1:2" s="6" customFormat="1" ht="12.75" customHeight="1">
      <c r="A1" s="6" t="s">
        <v>30</v>
      </c>
      <c r="B1"/>
    </row>
    <row r="2" s="6" customFormat="1" ht="3" customHeight="1"/>
    <row r="3" spans="1:11" s="184" customFormat="1" ht="17.25" customHeight="1">
      <c r="A3" s="182" t="s">
        <v>209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s="7" customFormat="1" ht="5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12" customHeight="1">
      <c r="A5" s="383" t="s">
        <v>204</v>
      </c>
      <c r="B5" s="380" t="s">
        <v>37</v>
      </c>
      <c r="C5" s="10" t="s">
        <v>173</v>
      </c>
      <c r="D5" s="2"/>
      <c r="E5" s="2"/>
      <c r="F5" s="10" t="s">
        <v>15</v>
      </c>
      <c r="G5" s="2"/>
      <c r="H5" s="2"/>
      <c r="I5" s="10" t="s">
        <v>16</v>
      </c>
      <c r="J5" s="2"/>
      <c r="K5" s="2"/>
    </row>
    <row r="6" spans="1:11" s="1" customFormat="1" ht="12" customHeight="1">
      <c r="A6" s="384"/>
      <c r="B6" s="381"/>
      <c r="C6" s="12" t="s">
        <v>267</v>
      </c>
      <c r="D6" s="9"/>
      <c r="E6" s="9"/>
      <c r="F6" s="12" t="s">
        <v>267</v>
      </c>
      <c r="G6" s="9"/>
      <c r="H6" s="9"/>
      <c r="I6" s="12" t="s">
        <v>267</v>
      </c>
      <c r="J6" s="9"/>
      <c r="K6" s="9"/>
    </row>
    <row r="7" spans="1:11" s="1" customFormat="1" ht="12" customHeight="1">
      <c r="A7" s="384"/>
      <c r="B7" s="381"/>
      <c r="C7" s="13">
        <v>2008</v>
      </c>
      <c r="D7" s="13" t="s">
        <v>294</v>
      </c>
      <c r="E7" s="11" t="s">
        <v>10</v>
      </c>
      <c r="F7" s="13">
        <v>2008</v>
      </c>
      <c r="G7" s="13" t="s">
        <v>294</v>
      </c>
      <c r="H7" s="11" t="s">
        <v>10</v>
      </c>
      <c r="I7" s="13">
        <v>2008</v>
      </c>
      <c r="J7" s="13" t="s">
        <v>294</v>
      </c>
      <c r="K7" s="11" t="s">
        <v>10</v>
      </c>
    </row>
    <row r="8" spans="1:11" s="1" customFormat="1" ht="12" customHeight="1">
      <c r="A8" s="385"/>
      <c r="B8" s="382"/>
      <c r="C8" s="12" t="s">
        <v>9</v>
      </c>
      <c r="D8" s="9"/>
      <c r="E8" s="13" t="s">
        <v>120</v>
      </c>
      <c r="F8" s="12" t="s">
        <v>9</v>
      </c>
      <c r="G8" s="9"/>
      <c r="H8" s="13" t="s">
        <v>120</v>
      </c>
      <c r="I8" s="12" t="s">
        <v>9</v>
      </c>
      <c r="J8" s="9"/>
      <c r="K8" s="13" t="s">
        <v>120</v>
      </c>
    </row>
    <row r="9" spans="1:11" s="1" customFormat="1" ht="7.5" customHeight="1">
      <c r="A9" s="304"/>
      <c r="B9" s="303"/>
      <c r="C9" s="109"/>
      <c r="D9" s="109"/>
      <c r="E9" s="17"/>
      <c r="F9" s="109"/>
      <c r="G9" s="109"/>
      <c r="H9" s="17"/>
      <c r="I9" s="109"/>
      <c r="J9" s="109"/>
      <c r="K9" s="17"/>
    </row>
    <row r="10" spans="1:11" s="1" customFormat="1" ht="12" customHeight="1">
      <c r="A10" s="306" t="s">
        <v>384</v>
      </c>
      <c r="B10" s="305" t="s">
        <v>415</v>
      </c>
      <c r="C10" s="109">
        <v>875.139168</v>
      </c>
      <c r="D10" s="109">
        <v>443.542188</v>
      </c>
      <c r="E10" s="173">
        <v>-49.31752523</v>
      </c>
      <c r="F10" s="109">
        <v>2519.945223</v>
      </c>
      <c r="G10" s="109">
        <v>1423.416667</v>
      </c>
      <c r="H10" s="173">
        <v>-43.5139838</v>
      </c>
      <c r="I10" s="109">
        <v>8488.849371</v>
      </c>
      <c r="J10" s="109">
        <v>5879.464297</v>
      </c>
      <c r="K10" s="173">
        <v>-30.7389725</v>
      </c>
    </row>
    <row r="11" spans="1:11" s="1" customFormat="1" ht="12" customHeight="1">
      <c r="A11" s="306">
        <v>84</v>
      </c>
      <c r="B11" s="305" t="s">
        <v>352</v>
      </c>
      <c r="C11" s="109">
        <v>580.942206</v>
      </c>
      <c r="D11" s="109">
        <v>402.656286</v>
      </c>
      <c r="E11" s="173">
        <v>-30.6890975</v>
      </c>
      <c r="F11" s="109">
        <v>1584.722065</v>
      </c>
      <c r="G11" s="109">
        <v>1231.14769</v>
      </c>
      <c r="H11" s="173">
        <v>-22.31144393</v>
      </c>
      <c r="I11" s="109">
        <v>6103.782454</v>
      </c>
      <c r="J11" s="109">
        <v>5334.124691</v>
      </c>
      <c r="K11" s="173">
        <v>-12.60952154</v>
      </c>
    </row>
    <row r="12" spans="1:11" s="1" customFormat="1" ht="12" customHeight="1">
      <c r="A12" s="306">
        <v>85</v>
      </c>
      <c r="B12" s="305" t="s">
        <v>416</v>
      </c>
      <c r="C12" s="109">
        <v>423.777432</v>
      </c>
      <c r="D12" s="109">
        <v>344.115009</v>
      </c>
      <c r="E12" s="173">
        <v>-18.79817493</v>
      </c>
      <c r="F12" s="109">
        <v>1097.700471</v>
      </c>
      <c r="G12" s="109">
        <v>978.560228</v>
      </c>
      <c r="H12" s="173">
        <v>-10.85362047</v>
      </c>
      <c r="I12" s="109">
        <v>3918.78288</v>
      </c>
      <c r="J12" s="109">
        <v>4136.236307</v>
      </c>
      <c r="K12" s="173">
        <v>5.5490042102</v>
      </c>
    </row>
    <row r="13" spans="1:11" s="1" customFormat="1" ht="12" customHeight="1">
      <c r="A13" s="306">
        <v>87</v>
      </c>
      <c r="B13" s="305" t="s">
        <v>372</v>
      </c>
      <c r="C13" s="109">
        <v>431.895196</v>
      </c>
      <c r="D13" s="109">
        <v>325.548863</v>
      </c>
      <c r="E13" s="173">
        <v>-24.62318034</v>
      </c>
      <c r="F13" s="109">
        <v>1275.76046</v>
      </c>
      <c r="G13" s="109">
        <v>846.357796</v>
      </c>
      <c r="H13" s="173">
        <v>-33.65856503</v>
      </c>
      <c r="I13" s="109">
        <v>5291.725323</v>
      </c>
      <c r="J13" s="109">
        <v>3308.776147</v>
      </c>
      <c r="K13" s="173">
        <v>-37.47263992</v>
      </c>
    </row>
    <row r="14" spans="1:11" s="1" customFormat="1" ht="12" customHeight="1">
      <c r="A14" s="306" t="s">
        <v>385</v>
      </c>
      <c r="B14" s="305" t="s">
        <v>386</v>
      </c>
      <c r="C14" s="109">
        <v>171.213364</v>
      </c>
      <c r="D14" s="109">
        <v>148.953522</v>
      </c>
      <c r="E14" s="173">
        <v>-13.00122927</v>
      </c>
      <c r="F14" s="109">
        <v>527.953816</v>
      </c>
      <c r="G14" s="109">
        <v>475.038367</v>
      </c>
      <c r="H14" s="173">
        <v>-10.02274203</v>
      </c>
      <c r="I14" s="109">
        <v>1920.991211</v>
      </c>
      <c r="J14" s="109">
        <v>1978.320324</v>
      </c>
      <c r="K14" s="173">
        <v>2.984350614</v>
      </c>
    </row>
    <row r="15" spans="1:11" s="1" customFormat="1" ht="12" customHeight="1">
      <c r="A15" s="306">
        <v>88</v>
      </c>
      <c r="B15" s="305" t="s">
        <v>368</v>
      </c>
      <c r="C15" s="109">
        <v>102.96173</v>
      </c>
      <c r="D15" s="109">
        <v>135.728548</v>
      </c>
      <c r="E15" s="173">
        <v>31.824269076</v>
      </c>
      <c r="F15" s="109">
        <v>340.987681</v>
      </c>
      <c r="G15" s="109">
        <v>462.709843</v>
      </c>
      <c r="H15" s="173">
        <v>35.696938272</v>
      </c>
      <c r="I15" s="109">
        <v>911.198719</v>
      </c>
      <c r="J15" s="109">
        <v>1573.706391</v>
      </c>
      <c r="K15" s="173">
        <v>72.707265516</v>
      </c>
    </row>
    <row r="16" spans="1:11" s="1" customFormat="1" ht="12" customHeight="1">
      <c r="A16" s="306">
        <v>39</v>
      </c>
      <c r="B16" s="305" t="s">
        <v>369</v>
      </c>
      <c r="C16" s="109">
        <v>181.115285</v>
      </c>
      <c r="D16" s="109">
        <v>135.509306</v>
      </c>
      <c r="E16" s="173">
        <v>-25.18063509</v>
      </c>
      <c r="F16" s="109">
        <v>505.693237</v>
      </c>
      <c r="G16" s="109">
        <v>401.366454</v>
      </c>
      <c r="H16" s="173">
        <v>-20.63044853</v>
      </c>
      <c r="I16" s="109">
        <v>1686.932056</v>
      </c>
      <c r="J16" s="109">
        <v>1535.419943</v>
      </c>
      <c r="K16" s="173">
        <v>-8.9815184</v>
      </c>
    </row>
    <row r="17" spans="1:11" s="1" customFormat="1" ht="12" customHeight="1">
      <c r="A17" s="306">
        <v>90</v>
      </c>
      <c r="B17" s="305" t="s">
        <v>364</v>
      </c>
      <c r="C17" s="109">
        <v>119.588543</v>
      </c>
      <c r="D17" s="109">
        <v>100.366453</v>
      </c>
      <c r="E17" s="173">
        <v>-16.07352136</v>
      </c>
      <c r="F17" s="109">
        <v>347.45984</v>
      </c>
      <c r="G17" s="109">
        <v>337.624397</v>
      </c>
      <c r="H17" s="173">
        <v>-2.830670445</v>
      </c>
      <c r="I17" s="109">
        <v>1255.308637</v>
      </c>
      <c r="J17" s="109">
        <v>1401.13484</v>
      </c>
      <c r="K17" s="173">
        <v>11.616760907</v>
      </c>
    </row>
    <row r="18" spans="1:11" s="1" customFormat="1" ht="12" customHeight="1">
      <c r="A18" s="306" t="s">
        <v>362</v>
      </c>
      <c r="B18" s="305" t="s">
        <v>417</v>
      </c>
      <c r="C18" s="109">
        <v>197.598722</v>
      </c>
      <c r="D18" s="109">
        <v>85.021198</v>
      </c>
      <c r="E18" s="173">
        <v>-56.97279965</v>
      </c>
      <c r="F18" s="109">
        <v>531.995415</v>
      </c>
      <c r="G18" s="109">
        <v>256.358934</v>
      </c>
      <c r="H18" s="173">
        <v>-51.81181515</v>
      </c>
      <c r="I18" s="109">
        <v>1666.443584</v>
      </c>
      <c r="J18" s="109">
        <v>1271.690635</v>
      </c>
      <c r="K18" s="173">
        <v>-23.68834762</v>
      </c>
    </row>
    <row r="19" spans="1:11" s="1" customFormat="1" ht="12" customHeight="1">
      <c r="A19" s="306">
        <v>30</v>
      </c>
      <c r="B19" s="305" t="s">
        <v>373</v>
      </c>
      <c r="C19" s="109">
        <v>87.233061</v>
      </c>
      <c r="D19" s="109">
        <v>93.829823</v>
      </c>
      <c r="E19" s="173">
        <v>7.5622268947</v>
      </c>
      <c r="F19" s="109">
        <v>276.723538</v>
      </c>
      <c r="G19" s="109">
        <v>285.639695</v>
      </c>
      <c r="H19" s="173">
        <v>3.2220450289</v>
      </c>
      <c r="I19" s="109">
        <v>1088.099803</v>
      </c>
      <c r="J19" s="109">
        <v>1182.845741</v>
      </c>
      <c r="K19" s="173">
        <v>8.7074676182</v>
      </c>
    </row>
    <row r="20" spans="1:11" s="1" customFormat="1" ht="18.75" customHeight="1">
      <c r="A20" s="306">
        <v>48</v>
      </c>
      <c r="B20" s="305" t="s">
        <v>387</v>
      </c>
      <c r="C20" s="109">
        <v>105.716635</v>
      </c>
      <c r="D20" s="109">
        <v>80.702417</v>
      </c>
      <c r="E20" s="173">
        <v>-23.66157228</v>
      </c>
      <c r="F20" s="109">
        <v>281.081542</v>
      </c>
      <c r="G20" s="109">
        <v>235.75306</v>
      </c>
      <c r="H20" s="173">
        <v>-16.12645273</v>
      </c>
      <c r="I20" s="109">
        <v>1036.510851</v>
      </c>
      <c r="J20" s="109">
        <v>974.26264</v>
      </c>
      <c r="K20" s="173">
        <v>-6.00555324</v>
      </c>
    </row>
    <row r="21" spans="1:11" s="1" customFormat="1" ht="12" customHeight="1">
      <c r="A21" s="306">
        <v>31</v>
      </c>
      <c r="B21" s="305" t="s">
        <v>388</v>
      </c>
      <c r="C21" s="109">
        <v>112.178384</v>
      </c>
      <c r="D21" s="109">
        <v>72.294612</v>
      </c>
      <c r="E21" s="173">
        <v>-35.55388354</v>
      </c>
      <c r="F21" s="109">
        <v>375.406177</v>
      </c>
      <c r="G21" s="109">
        <v>150.664131</v>
      </c>
      <c r="H21" s="173">
        <v>-59.86636869</v>
      </c>
      <c r="I21" s="109">
        <v>712.215</v>
      </c>
      <c r="J21" s="109">
        <v>603.296133</v>
      </c>
      <c r="K21" s="173">
        <v>-15.29297572</v>
      </c>
    </row>
    <row r="22" spans="1:11" s="1" customFormat="1" ht="12" customHeight="1">
      <c r="A22" s="306">
        <v>94</v>
      </c>
      <c r="B22" s="305" t="s">
        <v>381</v>
      </c>
      <c r="C22" s="109">
        <v>66.251065</v>
      </c>
      <c r="D22" s="109">
        <v>47.06143</v>
      </c>
      <c r="E22" s="173">
        <v>-28.96502117</v>
      </c>
      <c r="F22" s="109">
        <v>192.43047</v>
      </c>
      <c r="G22" s="109">
        <v>153.934704</v>
      </c>
      <c r="H22" s="173">
        <v>-20.00502623</v>
      </c>
      <c r="I22" s="109">
        <v>630.61178</v>
      </c>
      <c r="J22" s="109">
        <v>564.290024</v>
      </c>
      <c r="K22" s="173">
        <v>-10.51704997</v>
      </c>
    </row>
    <row r="23" spans="1:11" s="1" customFormat="1" ht="12" customHeight="1">
      <c r="A23" s="306">
        <v>21</v>
      </c>
      <c r="B23" s="305" t="s">
        <v>365</v>
      </c>
      <c r="C23" s="109">
        <v>53.326186</v>
      </c>
      <c r="D23" s="109">
        <v>49.63778</v>
      </c>
      <c r="E23" s="173">
        <v>-6.916688173</v>
      </c>
      <c r="F23" s="109">
        <v>141.497158</v>
      </c>
      <c r="G23" s="109">
        <v>134.946641</v>
      </c>
      <c r="H23" s="173">
        <v>-4.629433617</v>
      </c>
      <c r="I23" s="109">
        <v>504.862583</v>
      </c>
      <c r="J23" s="109">
        <v>536.020756</v>
      </c>
      <c r="K23" s="173">
        <v>6.1716146233</v>
      </c>
    </row>
    <row r="24" spans="1:11" s="1" customFormat="1" ht="12" customHeight="1">
      <c r="A24" s="306">
        <v>40</v>
      </c>
      <c r="B24" s="305" t="s">
        <v>389</v>
      </c>
      <c r="C24" s="109">
        <v>51.229709</v>
      </c>
      <c r="D24" s="109">
        <v>41.667228</v>
      </c>
      <c r="E24" s="173">
        <v>-18.66588975</v>
      </c>
      <c r="F24" s="109">
        <v>142.001391</v>
      </c>
      <c r="G24" s="109">
        <v>119.713589</v>
      </c>
      <c r="H24" s="173">
        <v>-15.69548146</v>
      </c>
      <c r="I24" s="109">
        <v>523.876157</v>
      </c>
      <c r="J24" s="109">
        <v>518.58839</v>
      </c>
      <c r="K24" s="173">
        <v>-1.009354392</v>
      </c>
    </row>
    <row r="25" spans="1:11" s="1" customFormat="1" ht="12" customHeight="1">
      <c r="A25" s="306">
        <v>38</v>
      </c>
      <c r="B25" s="305" t="s">
        <v>390</v>
      </c>
      <c r="C25" s="109">
        <v>67.398513</v>
      </c>
      <c r="D25" s="109">
        <v>42.871479</v>
      </c>
      <c r="E25" s="173">
        <v>-36.39106103</v>
      </c>
      <c r="F25" s="109">
        <v>172.903698</v>
      </c>
      <c r="G25" s="109">
        <v>133.332592</v>
      </c>
      <c r="H25" s="173">
        <v>-22.88621149</v>
      </c>
      <c r="I25" s="109">
        <v>493.992251</v>
      </c>
      <c r="J25" s="109">
        <v>491.389196</v>
      </c>
      <c r="K25" s="173">
        <v>-0.526942476</v>
      </c>
    </row>
    <row r="26" spans="1:11" s="1" customFormat="1" ht="12" customHeight="1">
      <c r="A26" s="306">
        <v>95</v>
      </c>
      <c r="B26" s="305" t="s">
        <v>391</v>
      </c>
      <c r="C26" s="109">
        <v>69.975779</v>
      </c>
      <c r="D26" s="109">
        <v>55.899715</v>
      </c>
      <c r="E26" s="173">
        <v>-20.11562315</v>
      </c>
      <c r="F26" s="109">
        <v>166.767479</v>
      </c>
      <c r="G26" s="109">
        <v>149.309277</v>
      </c>
      <c r="H26" s="173">
        <v>-10.46858902</v>
      </c>
      <c r="I26" s="109">
        <v>464.185021</v>
      </c>
      <c r="J26" s="109">
        <v>467.845212</v>
      </c>
      <c r="K26" s="173">
        <v>0.7885198433</v>
      </c>
    </row>
    <row r="27" spans="1:11" s="1" customFormat="1" ht="12" customHeight="1">
      <c r="A27" s="306">
        <v>28</v>
      </c>
      <c r="B27" s="305" t="s">
        <v>418</v>
      </c>
      <c r="C27" s="109">
        <v>43.604653</v>
      </c>
      <c r="D27" s="109">
        <v>26.607509</v>
      </c>
      <c r="E27" s="173">
        <v>-38.98011526</v>
      </c>
      <c r="F27" s="109">
        <v>174.162383</v>
      </c>
      <c r="G27" s="109">
        <v>102.526946</v>
      </c>
      <c r="H27" s="173">
        <v>-41.13140609</v>
      </c>
      <c r="I27" s="109">
        <v>582.620296</v>
      </c>
      <c r="J27" s="109">
        <v>450.826421</v>
      </c>
      <c r="K27" s="173">
        <v>-22.62088635</v>
      </c>
    </row>
    <row r="28" spans="1:11" s="1" customFormat="1" ht="12" customHeight="1">
      <c r="A28" s="306">
        <v>33</v>
      </c>
      <c r="B28" s="305" t="s">
        <v>392</v>
      </c>
      <c r="C28" s="109">
        <v>45.461343</v>
      </c>
      <c r="D28" s="109">
        <v>44.890401</v>
      </c>
      <c r="E28" s="173">
        <v>-1.255884587</v>
      </c>
      <c r="F28" s="109">
        <v>119.102205</v>
      </c>
      <c r="G28" s="109">
        <v>127.560598</v>
      </c>
      <c r="H28" s="173">
        <v>7.1017937913</v>
      </c>
      <c r="I28" s="109">
        <v>417.813481</v>
      </c>
      <c r="J28" s="109">
        <v>444.843875</v>
      </c>
      <c r="K28" s="173">
        <v>6.4694882356</v>
      </c>
    </row>
    <row r="29" spans="1:11" s="1" customFormat="1" ht="12" customHeight="1">
      <c r="A29" s="306">
        <v>49</v>
      </c>
      <c r="B29" s="305" t="s">
        <v>393</v>
      </c>
      <c r="C29" s="109">
        <v>44.098254</v>
      </c>
      <c r="D29" s="109">
        <v>39.928795</v>
      </c>
      <c r="E29" s="173">
        <v>-9.454929894</v>
      </c>
      <c r="F29" s="109">
        <v>118.633877</v>
      </c>
      <c r="G29" s="109">
        <v>111.990171</v>
      </c>
      <c r="H29" s="173">
        <v>-5.600176078</v>
      </c>
      <c r="I29" s="109">
        <v>439.54979</v>
      </c>
      <c r="J29" s="109">
        <v>422.097449</v>
      </c>
      <c r="K29" s="173">
        <v>-3.970503774</v>
      </c>
    </row>
    <row r="30" spans="1:11" s="1" customFormat="1" ht="18.75" customHeight="1">
      <c r="A30" s="306">
        <v>22</v>
      </c>
      <c r="B30" s="305" t="s">
        <v>394</v>
      </c>
      <c r="C30" s="109">
        <v>60.140614</v>
      </c>
      <c r="D30" s="109">
        <v>43.17822</v>
      </c>
      <c r="E30" s="173">
        <v>-28.20455741</v>
      </c>
      <c r="F30" s="109">
        <v>138.589716</v>
      </c>
      <c r="G30" s="109">
        <v>108.32206</v>
      </c>
      <c r="H30" s="173">
        <v>-21.83975613</v>
      </c>
      <c r="I30" s="109">
        <v>469.78829</v>
      </c>
      <c r="J30" s="109">
        <v>422.061909</v>
      </c>
      <c r="K30" s="173">
        <v>-10.15912529</v>
      </c>
    </row>
    <row r="31" spans="1:11" s="1" customFormat="1" ht="12" customHeight="1">
      <c r="A31" s="306">
        <v>25</v>
      </c>
      <c r="B31" s="305" t="s">
        <v>395</v>
      </c>
      <c r="C31" s="109">
        <v>30.588422</v>
      </c>
      <c r="D31" s="109">
        <v>5.052615</v>
      </c>
      <c r="E31" s="173">
        <v>-83.4819364</v>
      </c>
      <c r="F31" s="109">
        <v>204.004096</v>
      </c>
      <c r="G31" s="109">
        <v>43.240209</v>
      </c>
      <c r="H31" s="173">
        <v>-78.8042447</v>
      </c>
      <c r="I31" s="109">
        <v>551.415707</v>
      </c>
      <c r="J31" s="109">
        <v>382.539695</v>
      </c>
      <c r="K31" s="173">
        <v>-30.625898</v>
      </c>
    </row>
    <row r="32" spans="1:11" s="1" customFormat="1" ht="12" customHeight="1">
      <c r="A32" s="306">
        <v>23</v>
      </c>
      <c r="B32" s="305" t="s">
        <v>371</v>
      </c>
      <c r="C32" s="109">
        <v>114.561398</v>
      </c>
      <c r="D32" s="109">
        <v>27.683134</v>
      </c>
      <c r="E32" s="173">
        <v>-75.83554803</v>
      </c>
      <c r="F32" s="109">
        <v>231.974868</v>
      </c>
      <c r="G32" s="109">
        <v>92.497901</v>
      </c>
      <c r="H32" s="173">
        <v>-60.12589562</v>
      </c>
      <c r="I32" s="109">
        <v>662.242512</v>
      </c>
      <c r="J32" s="109">
        <v>376.134414</v>
      </c>
      <c r="K32" s="173">
        <v>-43.2029193</v>
      </c>
    </row>
    <row r="33" spans="1:11" s="1" customFormat="1" ht="12" customHeight="1">
      <c r="A33" s="306">
        <v>19</v>
      </c>
      <c r="B33" s="305" t="s">
        <v>360</v>
      </c>
      <c r="C33" s="109">
        <v>33.706309</v>
      </c>
      <c r="D33" s="109">
        <v>29.377036</v>
      </c>
      <c r="E33" s="173">
        <v>-12.84410287</v>
      </c>
      <c r="F33" s="109">
        <v>91.750159</v>
      </c>
      <c r="G33" s="109">
        <v>94.249256</v>
      </c>
      <c r="H33" s="173">
        <v>2.7238067239</v>
      </c>
      <c r="I33" s="109">
        <v>323.322522</v>
      </c>
      <c r="J33" s="109">
        <v>361.835305</v>
      </c>
      <c r="K33" s="173">
        <v>11.911568288</v>
      </c>
    </row>
    <row r="34" spans="1:11" s="1" customFormat="1" ht="12" customHeight="1">
      <c r="A34" s="306">
        <v>8</v>
      </c>
      <c r="B34" s="305" t="s">
        <v>396</v>
      </c>
      <c r="C34" s="109">
        <v>29.753691</v>
      </c>
      <c r="D34" s="109">
        <v>29.179549</v>
      </c>
      <c r="E34" s="173">
        <v>-1.929649669</v>
      </c>
      <c r="F34" s="109">
        <v>85.04392</v>
      </c>
      <c r="G34" s="109">
        <v>86.766642</v>
      </c>
      <c r="H34" s="173">
        <v>2.0256850813</v>
      </c>
      <c r="I34" s="109">
        <v>296.219184</v>
      </c>
      <c r="J34" s="109">
        <v>335.533062</v>
      </c>
      <c r="K34" s="173">
        <v>13.271887887</v>
      </c>
    </row>
    <row r="35" spans="1:11" s="1" customFormat="1" ht="12" customHeight="1">
      <c r="A35" s="306">
        <v>70</v>
      </c>
      <c r="B35" s="305" t="s">
        <v>397</v>
      </c>
      <c r="C35" s="109">
        <v>27.908887</v>
      </c>
      <c r="D35" s="109">
        <v>28.755001</v>
      </c>
      <c r="E35" s="173">
        <v>3.0317009775</v>
      </c>
      <c r="F35" s="109">
        <v>92.516539</v>
      </c>
      <c r="G35" s="109">
        <v>82.186769</v>
      </c>
      <c r="H35" s="173">
        <v>-11.16532256</v>
      </c>
      <c r="I35" s="109">
        <v>320.317537</v>
      </c>
      <c r="J35" s="109">
        <v>333.879627</v>
      </c>
      <c r="K35" s="173">
        <v>4.2339517614</v>
      </c>
    </row>
    <row r="36" spans="1:11" s="1" customFormat="1" ht="12" customHeight="1">
      <c r="A36" s="306">
        <v>29</v>
      </c>
      <c r="B36" s="305" t="s">
        <v>419</v>
      </c>
      <c r="C36" s="109">
        <v>44.359676</v>
      </c>
      <c r="D36" s="109">
        <v>25.634621</v>
      </c>
      <c r="E36" s="173">
        <v>-42.21188405</v>
      </c>
      <c r="F36" s="109">
        <v>112.108987</v>
      </c>
      <c r="G36" s="109">
        <v>79.96635</v>
      </c>
      <c r="H36" s="173">
        <v>-28.67088345</v>
      </c>
      <c r="I36" s="109">
        <v>385.400191</v>
      </c>
      <c r="J36" s="109">
        <v>330.19039</v>
      </c>
      <c r="K36" s="173">
        <v>-14.3253175</v>
      </c>
    </row>
    <row r="37" spans="1:11" s="1" customFormat="1" ht="12" customHeight="1">
      <c r="A37" s="306">
        <v>64</v>
      </c>
      <c r="B37" s="305" t="s">
        <v>398</v>
      </c>
      <c r="C37" s="109">
        <v>25.111157</v>
      </c>
      <c r="D37" s="109">
        <v>22.128095</v>
      </c>
      <c r="E37" s="173">
        <v>-11.87942873</v>
      </c>
      <c r="F37" s="109">
        <v>82.402989</v>
      </c>
      <c r="G37" s="109">
        <v>79.148171</v>
      </c>
      <c r="H37" s="173">
        <v>-3.949878566</v>
      </c>
      <c r="I37" s="109">
        <v>282.22362</v>
      </c>
      <c r="J37" s="109">
        <v>319.268181</v>
      </c>
      <c r="K37" s="173">
        <v>13.125960542</v>
      </c>
    </row>
    <row r="38" spans="1:11" s="1" customFormat="1" ht="12" customHeight="1">
      <c r="A38" s="306">
        <v>20</v>
      </c>
      <c r="B38" s="305" t="s">
        <v>376</v>
      </c>
      <c r="C38" s="109">
        <v>26.862905</v>
      </c>
      <c r="D38" s="109">
        <v>28.709352</v>
      </c>
      <c r="E38" s="173">
        <v>6.8735939021</v>
      </c>
      <c r="F38" s="109">
        <v>75.582263</v>
      </c>
      <c r="G38" s="109">
        <v>76.884718</v>
      </c>
      <c r="H38" s="173">
        <v>1.7232283717</v>
      </c>
      <c r="I38" s="109">
        <v>303.049152</v>
      </c>
      <c r="J38" s="109">
        <v>306.821688</v>
      </c>
      <c r="K38" s="173">
        <v>1.2448594478</v>
      </c>
    </row>
    <row r="39" spans="1:11" s="1" customFormat="1" ht="12" customHeight="1">
      <c r="A39" s="306">
        <v>71</v>
      </c>
      <c r="B39" s="305" t="s">
        <v>363</v>
      </c>
      <c r="C39" s="109">
        <v>29.140246</v>
      </c>
      <c r="D39" s="109">
        <v>29.604488</v>
      </c>
      <c r="E39" s="173">
        <v>1.5931299962</v>
      </c>
      <c r="F39" s="109">
        <v>73.996306</v>
      </c>
      <c r="G39" s="109">
        <v>77.418204</v>
      </c>
      <c r="H39" s="173">
        <v>4.6244173324</v>
      </c>
      <c r="I39" s="109">
        <v>260.017658</v>
      </c>
      <c r="J39" s="109">
        <v>301.153656</v>
      </c>
      <c r="K39" s="173">
        <v>15.820463239</v>
      </c>
    </row>
    <row r="40" spans="1:11" s="1" customFormat="1" ht="18.75" customHeight="1">
      <c r="A40" s="306">
        <v>32</v>
      </c>
      <c r="B40" s="305" t="s">
        <v>399</v>
      </c>
      <c r="C40" s="109">
        <v>26.924465</v>
      </c>
      <c r="D40" s="109">
        <v>25.943067</v>
      </c>
      <c r="E40" s="173">
        <v>-3.645004645</v>
      </c>
      <c r="F40" s="109">
        <v>78.458841</v>
      </c>
      <c r="G40" s="109">
        <v>72.465565</v>
      </c>
      <c r="H40" s="173">
        <v>-7.638751635</v>
      </c>
      <c r="I40" s="109">
        <v>304.379505</v>
      </c>
      <c r="J40" s="109">
        <v>297.026135</v>
      </c>
      <c r="K40" s="173">
        <v>-2.415855824</v>
      </c>
    </row>
    <row r="41" spans="1:11" s="1" customFormat="1" ht="12" customHeight="1">
      <c r="A41" s="306">
        <v>76</v>
      </c>
      <c r="B41" s="305" t="s">
        <v>420</v>
      </c>
      <c r="C41" s="109">
        <v>33.41202</v>
      </c>
      <c r="D41" s="109">
        <v>26.57263</v>
      </c>
      <c r="E41" s="173">
        <v>-20.46984887</v>
      </c>
      <c r="F41" s="109">
        <v>87.906919</v>
      </c>
      <c r="G41" s="109">
        <v>68.766445</v>
      </c>
      <c r="H41" s="173">
        <v>-21.77356938</v>
      </c>
      <c r="I41" s="109">
        <v>364.915212</v>
      </c>
      <c r="J41" s="109">
        <v>274.715604</v>
      </c>
      <c r="K41" s="173">
        <v>-24.71796325</v>
      </c>
    </row>
    <row r="42" spans="1:11" s="1" customFormat="1" ht="12" customHeight="1">
      <c r="A42" s="306">
        <v>15</v>
      </c>
      <c r="B42" s="305" t="s">
        <v>400</v>
      </c>
      <c r="C42" s="109">
        <v>38.877423</v>
      </c>
      <c r="D42" s="109">
        <v>27.597392</v>
      </c>
      <c r="E42" s="173">
        <v>-29.01434851</v>
      </c>
      <c r="F42" s="109">
        <v>82.733701</v>
      </c>
      <c r="G42" s="109">
        <v>65.764754</v>
      </c>
      <c r="H42" s="173">
        <v>-20.51032021</v>
      </c>
      <c r="I42" s="109">
        <v>295.552158</v>
      </c>
      <c r="J42" s="109">
        <v>270.775516</v>
      </c>
      <c r="K42" s="173">
        <v>-8.38317073</v>
      </c>
    </row>
    <row r="43" spans="1:11" s="1" customFormat="1" ht="12" customHeight="1">
      <c r="A43" s="306">
        <v>10</v>
      </c>
      <c r="B43" s="305" t="s">
        <v>401</v>
      </c>
      <c r="C43" s="109">
        <v>36.35324</v>
      </c>
      <c r="D43" s="109">
        <v>8.914021</v>
      </c>
      <c r="E43" s="173">
        <v>-75.47943182</v>
      </c>
      <c r="F43" s="109">
        <v>99.837242</v>
      </c>
      <c r="G43" s="109">
        <v>48.029622</v>
      </c>
      <c r="H43" s="173">
        <v>-51.89207851</v>
      </c>
      <c r="I43" s="109">
        <v>317.985761</v>
      </c>
      <c r="J43" s="109">
        <v>257.421014</v>
      </c>
      <c r="K43" s="173">
        <v>-19.04637076</v>
      </c>
    </row>
    <row r="44" spans="1:11" s="1" customFormat="1" ht="12" customHeight="1">
      <c r="A44" s="306">
        <v>17</v>
      </c>
      <c r="B44" s="305" t="s">
        <v>421</v>
      </c>
      <c r="C44" s="109">
        <v>21.421138</v>
      </c>
      <c r="D44" s="109">
        <v>13.980339</v>
      </c>
      <c r="E44" s="173">
        <v>-34.73577828</v>
      </c>
      <c r="F44" s="109">
        <v>53.979595</v>
      </c>
      <c r="G44" s="109">
        <v>57.623185</v>
      </c>
      <c r="H44" s="173">
        <v>6.749939491</v>
      </c>
      <c r="I44" s="109">
        <v>239.042151</v>
      </c>
      <c r="J44" s="109">
        <v>240.454051</v>
      </c>
      <c r="K44" s="173">
        <v>0.5906489689</v>
      </c>
    </row>
    <row r="45" spans="1:11" s="1" customFormat="1" ht="12" customHeight="1">
      <c r="A45" s="306">
        <v>34</v>
      </c>
      <c r="B45" s="305" t="s">
        <v>422</v>
      </c>
      <c r="C45" s="109">
        <v>23.475032</v>
      </c>
      <c r="D45" s="109">
        <v>19.487684</v>
      </c>
      <c r="E45" s="173">
        <v>-16.98548483</v>
      </c>
      <c r="F45" s="109">
        <v>66.664422</v>
      </c>
      <c r="G45" s="109">
        <v>58.829172</v>
      </c>
      <c r="H45" s="173">
        <v>-11.75327073</v>
      </c>
      <c r="I45" s="109">
        <v>229.706065</v>
      </c>
      <c r="J45" s="109">
        <v>239.138937</v>
      </c>
      <c r="K45" s="173">
        <v>4.1064967092</v>
      </c>
    </row>
    <row r="46" spans="1:11" s="1" customFormat="1" ht="12" customHeight="1">
      <c r="A46" s="306">
        <v>18</v>
      </c>
      <c r="B46" s="305" t="s">
        <v>402</v>
      </c>
      <c r="C46" s="109">
        <v>24.560718</v>
      </c>
      <c r="D46" s="109">
        <v>20.211964</v>
      </c>
      <c r="E46" s="173">
        <v>-17.70613546</v>
      </c>
      <c r="F46" s="109">
        <v>70.25742</v>
      </c>
      <c r="G46" s="109">
        <v>70.729702</v>
      </c>
      <c r="H46" s="173">
        <v>0.6722165431</v>
      </c>
      <c r="I46" s="109">
        <v>196.557399</v>
      </c>
      <c r="J46" s="109">
        <v>235.491262</v>
      </c>
      <c r="K46" s="173">
        <v>19.807884719</v>
      </c>
    </row>
    <row r="47" spans="1:11" s="1" customFormat="1" ht="12" customHeight="1">
      <c r="A47" s="306">
        <v>44</v>
      </c>
      <c r="B47" s="305" t="s">
        <v>351</v>
      </c>
      <c r="C47" s="109">
        <v>14.624863</v>
      </c>
      <c r="D47" s="109">
        <v>13.684571</v>
      </c>
      <c r="E47" s="173">
        <v>-6.429407236</v>
      </c>
      <c r="F47" s="109">
        <v>43.729536</v>
      </c>
      <c r="G47" s="109">
        <v>36.658158</v>
      </c>
      <c r="H47" s="173">
        <v>-16.17071354</v>
      </c>
      <c r="I47" s="109">
        <v>196.584075</v>
      </c>
      <c r="J47" s="109">
        <v>188.618285</v>
      </c>
      <c r="K47" s="173">
        <v>-4.052103407</v>
      </c>
    </row>
    <row r="48" spans="1:11" s="1" customFormat="1" ht="12" customHeight="1">
      <c r="A48" s="306">
        <v>2</v>
      </c>
      <c r="B48" s="305" t="s">
        <v>350</v>
      </c>
      <c r="C48" s="109">
        <v>17.220489</v>
      </c>
      <c r="D48" s="109">
        <v>13.584608</v>
      </c>
      <c r="E48" s="173">
        <v>-21.11369195</v>
      </c>
      <c r="F48" s="109">
        <v>49.359291</v>
      </c>
      <c r="G48" s="109">
        <v>41.153656</v>
      </c>
      <c r="H48" s="173">
        <v>-16.62429673</v>
      </c>
      <c r="I48" s="109">
        <v>158.719536</v>
      </c>
      <c r="J48" s="109">
        <v>188.346804</v>
      </c>
      <c r="K48" s="173">
        <v>18.666428057</v>
      </c>
    </row>
    <row r="49" spans="1:11" s="1" customFormat="1" ht="12" customHeight="1">
      <c r="A49" s="306">
        <v>89</v>
      </c>
      <c r="B49" s="305" t="s">
        <v>378</v>
      </c>
      <c r="C49" s="109">
        <v>17.536012</v>
      </c>
      <c r="D49" s="109">
        <v>39.692523</v>
      </c>
      <c r="E49" s="173">
        <v>126.34863046</v>
      </c>
      <c r="F49" s="109">
        <v>40.099038</v>
      </c>
      <c r="G49" s="109">
        <v>78.233571</v>
      </c>
      <c r="H49" s="173">
        <v>95.100867507</v>
      </c>
      <c r="I49" s="109">
        <v>447.48324</v>
      </c>
      <c r="J49" s="109">
        <v>187.250485</v>
      </c>
      <c r="K49" s="173">
        <v>-58.15474899</v>
      </c>
    </row>
    <row r="50" spans="1:11" s="1" customFormat="1" ht="22.5" customHeight="1">
      <c r="A50" s="318" t="s">
        <v>67</v>
      </c>
      <c r="B50" s="60" t="s">
        <v>258</v>
      </c>
      <c r="C50" s="109">
        <v>271.752816</v>
      </c>
      <c r="D50" s="109">
        <v>239.97162</v>
      </c>
      <c r="E50" s="173">
        <v>-11.69489114</v>
      </c>
      <c r="F50" s="109">
        <v>802.837851</v>
      </c>
      <c r="G50" s="109">
        <v>701.547965</v>
      </c>
      <c r="H50" s="173">
        <v>-12.61648113</v>
      </c>
      <c r="I50" s="109">
        <v>2720.952167</v>
      </c>
      <c r="J50" s="109">
        <v>2686.836662</v>
      </c>
      <c r="K50" s="173">
        <v>-1.253807598</v>
      </c>
    </row>
    <row r="51" spans="1:11" ht="12" customHeight="1">
      <c r="A51" s="121">
        <v>9809</v>
      </c>
      <c r="B51" s="40" t="s">
        <v>187</v>
      </c>
      <c r="C51" s="170">
        <v>41.024927</v>
      </c>
      <c r="D51" s="109">
        <v>18.443761</v>
      </c>
      <c r="E51" s="172" t="s">
        <v>84</v>
      </c>
      <c r="F51" s="109">
        <v>110.707965</v>
      </c>
      <c r="G51" s="109">
        <v>67.598545</v>
      </c>
      <c r="H51" s="172" t="s">
        <v>84</v>
      </c>
      <c r="I51" s="109">
        <v>235.675059</v>
      </c>
      <c r="J51" s="109">
        <v>287.659733</v>
      </c>
      <c r="K51" s="172" t="s">
        <v>84</v>
      </c>
    </row>
    <row r="52" spans="1:11" s="4" customFormat="1" ht="12" customHeight="1">
      <c r="A52" s="234"/>
      <c r="B52" s="235"/>
      <c r="C52" s="109" t="s">
        <v>2</v>
      </c>
      <c r="D52" s="109"/>
      <c r="E52" s="17"/>
      <c r="F52" s="109"/>
      <c r="G52" s="109"/>
      <c r="H52" s="17"/>
      <c r="I52" s="109"/>
      <c r="J52" s="109"/>
      <c r="K52" s="17"/>
    </row>
    <row r="53" spans="1:11" ht="15" customHeight="1">
      <c r="A53" s="108" t="s">
        <v>21</v>
      </c>
      <c r="B53" s="67" t="s">
        <v>32</v>
      </c>
      <c r="C53" s="232">
        <v>4820.021676</v>
      </c>
      <c r="D53" s="232">
        <v>3454.218853</v>
      </c>
      <c r="E53" s="233">
        <v>-28.33603072</v>
      </c>
      <c r="F53" s="232">
        <v>13667.46979</v>
      </c>
      <c r="G53" s="232">
        <v>10306.0324</v>
      </c>
      <c r="H53" s="233">
        <v>-24.59443805</v>
      </c>
      <c r="I53" s="232">
        <v>47699.899949</v>
      </c>
      <c r="J53" s="232">
        <v>41898.331827</v>
      </c>
      <c r="K53" s="233">
        <v>-12.16264212</v>
      </c>
    </row>
    <row r="54" spans="1:11" ht="7.5" customHeight="1">
      <c r="A54" s="161"/>
      <c r="B54" s="162"/>
      <c r="C54" s="163"/>
      <c r="D54" s="163"/>
      <c r="E54" s="164"/>
      <c r="F54" s="163"/>
      <c r="G54" s="163"/>
      <c r="H54" s="164"/>
      <c r="I54" s="163"/>
      <c r="J54" s="163"/>
      <c r="K54" s="164"/>
    </row>
    <row r="55" spans="1:7" ht="11.25" customHeight="1">
      <c r="A55" s="66" t="s">
        <v>52</v>
      </c>
      <c r="F55" s="44"/>
      <c r="G55" s="44"/>
    </row>
    <row r="56" spans="1:7" ht="11.25" customHeight="1">
      <c r="A56" s="66" t="s">
        <v>142</v>
      </c>
      <c r="F56" s="44"/>
      <c r="G56" s="44"/>
    </row>
    <row r="57" spans="1:11" s="1" customFormat="1" ht="11.25" customHeight="1">
      <c r="A57" s="66" t="s">
        <v>262</v>
      </c>
      <c r="B57"/>
      <c r="C57" s="99"/>
      <c r="D57" s="99"/>
      <c r="E57" s="99"/>
      <c r="F57" s="99"/>
      <c r="G57" s="99"/>
      <c r="H57" s="99"/>
      <c r="I57" s="99"/>
      <c r="J57" s="99"/>
      <c r="K57" s="99"/>
    </row>
    <row r="58" spans="1:11" s="1" customFormat="1" ht="11.25" customHeight="1">
      <c r="A58" s="66" t="s">
        <v>249</v>
      </c>
      <c r="B58"/>
      <c r="C58" s="99"/>
      <c r="D58" s="99"/>
      <c r="E58" s="99"/>
      <c r="F58" s="99"/>
      <c r="G58" s="99"/>
      <c r="H58" s="99"/>
      <c r="I58" s="99"/>
      <c r="J58" s="99"/>
      <c r="K58" s="99"/>
    </row>
    <row r="59" spans="1:11" ht="11.25" customHeight="1">
      <c r="A59" s="66" t="s">
        <v>207</v>
      </c>
      <c r="C59" s="15"/>
      <c r="D59" s="15"/>
      <c r="E59" s="15"/>
      <c r="F59" s="15"/>
      <c r="G59" s="15"/>
      <c r="H59" s="15"/>
      <c r="I59" s="15"/>
      <c r="J59" s="15"/>
      <c r="K59" s="15"/>
    </row>
    <row r="60" ht="11.25" customHeight="1">
      <c r="A60" s="66" t="s">
        <v>208</v>
      </c>
    </row>
    <row r="61" ht="11.25" customHeight="1">
      <c r="A61" s="66" t="s">
        <v>188</v>
      </c>
    </row>
    <row r="62" spans="1:11" ht="13.5" customHeight="1">
      <c r="A62" s="264" t="s">
        <v>156</v>
      </c>
      <c r="B62" s="266"/>
      <c r="C62" s="266"/>
      <c r="D62" s="266"/>
      <c r="E62" s="266"/>
      <c r="F62" s="266"/>
      <c r="G62" s="266"/>
      <c r="H62" s="266"/>
      <c r="I62" s="266"/>
      <c r="J62" s="266"/>
      <c r="K62" s="266"/>
    </row>
    <row r="63" ht="6" customHeight="1"/>
    <row r="64" ht="11.25" customHeight="1">
      <c r="A64" s="174" t="s">
        <v>81</v>
      </c>
    </row>
    <row r="65" ht="11.25" customHeight="1">
      <c r="A65" s="89" t="s">
        <v>131</v>
      </c>
    </row>
    <row r="66" spans="1:11" ht="11.25" customHeight="1">
      <c r="A66" s="1" t="s">
        <v>245</v>
      </c>
      <c r="B66" s="16"/>
      <c r="C66" s="15"/>
      <c r="D66" s="15"/>
      <c r="E66" s="15"/>
      <c r="F66" s="15"/>
      <c r="G66" s="15"/>
      <c r="H66" s="15"/>
      <c r="I66" s="15"/>
      <c r="J66" s="15"/>
      <c r="K66" s="15"/>
    </row>
  </sheetData>
  <sheetProtection/>
  <mergeCells count="2">
    <mergeCell ref="B5:B8"/>
    <mergeCell ref="A5:A8"/>
  </mergeCells>
  <printOptions horizontalCentered="1"/>
  <pageMargins left="0.27" right="0.28" top="0.5511811023622047" bottom="0.3937007874015748" header="0.31496062992125984" footer="0.31496062992125984"/>
  <pageSetup horizontalDpi="600" verticalDpi="600" orientation="portrait" paperSize="9" r:id="rId1"/>
  <headerFooter alignWithMargins="0">
    <oddHeader>&amp;C&amp;"Arial,Bold Italic"Overseas Merchandise Trade: October 2009</oddHeader>
    <oddFooter>&amp;R&amp;"Arial Mäori,Bold Italic"Published by Statistics New Zealand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1">
      <pane ySplit="12" topLeftCell="A37" activePane="bottomLeft" state="frozen"/>
      <selection pane="topLeft" activeCell="A1" sqref="A1:B1"/>
      <selection pane="bottomLeft" activeCell="A1" sqref="A1:B1"/>
    </sheetView>
  </sheetViews>
  <sheetFormatPr defaultColWidth="9.140625" defaultRowHeight="12" customHeight="1"/>
  <cols>
    <col min="1" max="1" width="7.7109375" style="286" customWidth="1"/>
    <col min="2" max="2" width="4.7109375" style="51" customWidth="1"/>
    <col min="3" max="3" width="3.421875" style="51" customWidth="1"/>
    <col min="4" max="4" width="6.57421875" style="51" customWidth="1"/>
    <col min="5" max="5" width="1.28515625" style="51" customWidth="1"/>
    <col min="6" max="6" width="6.00390625" style="50" customWidth="1"/>
    <col min="7" max="7" width="1.7109375" style="50" customWidth="1"/>
    <col min="8" max="8" width="6.00390625" style="51" customWidth="1"/>
    <col min="9" max="9" width="1.28515625" style="51" customWidth="1"/>
    <col min="10" max="10" width="7.00390625" style="50" customWidth="1"/>
    <col min="11" max="11" width="1.7109375" style="50" customWidth="1"/>
    <col min="12" max="12" width="6.7109375" style="51" customWidth="1"/>
    <col min="13" max="13" width="1.421875" style="51" customWidth="1"/>
    <col min="14" max="14" width="6.57421875" style="51" customWidth="1"/>
    <col min="15" max="15" width="1.57421875" style="51" customWidth="1"/>
    <col min="16" max="16" width="6.421875" style="50" customWidth="1"/>
    <col min="17" max="17" width="1.7109375" style="50" customWidth="1"/>
    <col min="18" max="18" width="6.140625" style="51" customWidth="1"/>
    <col min="19" max="19" width="1.7109375" style="51" customWidth="1"/>
    <col min="20" max="20" width="6.28125" style="50" customWidth="1"/>
    <col min="21" max="21" width="2.00390625" style="50" customWidth="1"/>
    <col min="22" max="22" width="7.00390625" style="51" customWidth="1"/>
    <col min="23" max="23" width="1.421875" style="51" customWidth="1"/>
    <col min="24" max="16384" width="9.140625" style="51" customWidth="1"/>
  </cols>
  <sheetData>
    <row r="1" spans="1:22" s="45" customFormat="1" ht="12" customHeight="1">
      <c r="A1" s="284" t="s">
        <v>77</v>
      </c>
      <c r="F1" s="46"/>
      <c r="G1" s="46"/>
      <c r="J1" s="46"/>
      <c r="K1" s="46"/>
      <c r="P1" s="46"/>
      <c r="Q1" s="46"/>
      <c r="T1" s="46"/>
      <c r="U1" s="46"/>
      <c r="V1" s="46"/>
    </row>
    <row r="2" spans="1:22" s="45" customFormat="1" ht="3" customHeight="1">
      <c r="A2" s="284"/>
      <c r="F2" s="46"/>
      <c r="G2" s="46"/>
      <c r="J2" s="46"/>
      <c r="K2" s="46"/>
      <c r="P2" s="46"/>
      <c r="Q2" s="46"/>
      <c r="T2" s="46"/>
      <c r="U2" s="46"/>
      <c r="V2" s="46"/>
    </row>
    <row r="3" spans="1:23" s="186" customFormat="1" ht="18" customHeight="1">
      <c r="A3" s="398" t="s">
        <v>253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</row>
    <row r="4" spans="1:23" ht="6" customHeight="1">
      <c r="A4" s="285"/>
      <c r="B4" s="47"/>
      <c r="C4" s="47"/>
      <c r="D4" s="48"/>
      <c r="E4" s="48"/>
      <c r="F4" s="49"/>
      <c r="G4" s="49"/>
      <c r="H4" s="39"/>
      <c r="I4" s="39"/>
      <c r="J4" s="49"/>
      <c r="K4" s="49"/>
      <c r="L4" s="39"/>
      <c r="M4" s="39"/>
      <c r="N4" s="39"/>
      <c r="O4" s="39"/>
      <c r="P4" s="49"/>
      <c r="Q4" s="49"/>
      <c r="R4" s="39"/>
      <c r="S4" s="39"/>
      <c r="T4" s="49"/>
      <c r="U4" s="49"/>
      <c r="V4" s="39"/>
      <c r="W4" s="47"/>
    </row>
    <row r="5" spans="1:23" ht="12.75" customHeight="1">
      <c r="A5" s="414"/>
      <c r="B5" s="414"/>
      <c r="C5" s="415"/>
      <c r="D5" s="420" t="s">
        <v>48</v>
      </c>
      <c r="E5" s="421"/>
      <c r="F5" s="421"/>
      <c r="G5" s="421"/>
      <c r="H5" s="420" t="s">
        <v>49</v>
      </c>
      <c r="I5" s="421"/>
      <c r="J5" s="421"/>
      <c r="K5" s="421"/>
      <c r="L5" s="421"/>
      <c r="M5" s="421"/>
      <c r="N5" s="413" t="s">
        <v>256</v>
      </c>
      <c r="O5" s="399"/>
      <c r="P5" s="420" t="s">
        <v>33</v>
      </c>
      <c r="Q5" s="421"/>
      <c r="R5" s="421"/>
      <c r="S5" s="421"/>
      <c r="T5" s="421"/>
      <c r="U5" s="421"/>
      <c r="V5" s="422" t="s">
        <v>219</v>
      </c>
      <c r="W5" s="423"/>
    </row>
    <row r="6" spans="1:23" ht="12" customHeight="1">
      <c r="A6" s="416"/>
      <c r="B6" s="416"/>
      <c r="C6" s="417"/>
      <c r="D6" s="399" t="s">
        <v>53</v>
      </c>
      <c r="E6" s="400"/>
      <c r="F6" s="413" t="s">
        <v>114</v>
      </c>
      <c r="G6" s="400"/>
      <c r="H6" s="399" t="s">
        <v>255</v>
      </c>
      <c r="I6" s="400"/>
      <c r="J6" s="405" t="s">
        <v>23</v>
      </c>
      <c r="K6" s="406"/>
      <c r="L6" s="405" t="s">
        <v>24</v>
      </c>
      <c r="M6" s="406"/>
      <c r="N6" s="411"/>
      <c r="O6" s="401"/>
      <c r="P6" s="411" t="s">
        <v>115</v>
      </c>
      <c r="Q6" s="402"/>
      <c r="R6" s="411" t="s">
        <v>264</v>
      </c>
      <c r="S6" s="402"/>
      <c r="T6" s="411" t="s">
        <v>218</v>
      </c>
      <c r="U6" s="401"/>
      <c r="V6" s="424"/>
      <c r="W6" s="425"/>
    </row>
    <row r="7" spans="1:23" s="38" customFormat="1" ht="12" customHeight="1">
      <c r="A7" s="416"/>
      <c r="B7" s="416"/>
      <c r="C7" s="417"/>
      <c r="D7" s="401"/>
      <c r="E7" s="402"/>
      <c r="F7" s="411"/>
      <c r="G7" s="402"/>
      <c r="H7" s="401"/>
      <c r="I7" s="402"/>
      <c r="J7" s="407"/>
      <c r="K7" s="408"/>
      <c r="L7" s="407"/>
      <c r="M7" s="408"/>
      <c r="N7" s="411"/>
      <c r="O7" s="401"/>
      <c r="P7" s="411"/>
      <c r="Q7" s="402"/>
      <c r="R7" s="411"/>
      <c r="S7" s="402"/>
      <c r="T7" s="411"/>
      <c r="U7" s="401"/>
      <c r="V7" s="424"/>
      <c r="W7" s="425"/>
    </row>
    <row r="8" spans="1:23" s="38" customFormat="1" ht="12" customHeight="1">
      <c r="A8" s="418"/>
      <c r="B8" s="418"/>
      <c r="C8" s="419"/>
      <c r="D8" s="403"/>
      <c r="E8" s="404"/>
      <c r="F8" s="412"/>
      <c r="G8" s="404"/>
      <c r="H8" s="403"/>
      <c r="I8" s="404"/>
      <c r="J8" s="409"/>
      <c r="K8" s="410"/>
      <c r="L8" s="407"/>
      <c r="M8" s="408"/>
      <c r="N8" s="412"/>
      <c r="O8" s="403"/>
      <c r="P8" s="412"/>
      <c r="Q8" s="404"/>
      <c r="R8" s="412"/>
      <c r="S8" s="404"/>
      <c r="T8" s="412"/>
      <c r="U8" s="403"/>
      <c r="V8" s="426"/>
      <c r="W8" s="427"/>
    </row>
    <row r="9" spans="1:23" s="54" customFormat="1" ht="14.25" customHeight="1">
      <c r="A9" s="436" t="s">
        <v>25</v>
      </c>
      <c r="B9" s="414"/>
      <c r="C9" s="414"/>
      <c r="D9" s="388">
        <v>41</v>
      </c>
      <c r="E9" s="396"/>
      <c r="F9" s="388">
        <v>521</v>
      </c>
      <c r="G9" s="389"/>
      <c r="H9" s="388">
        <v>313</v>
      </c>
      <c r="I9" s="396"/>
      <c r="J9" s="428" t="s">
        <v>35</v>
      </c>
      <c r="K9" s="429"/>
      <c r="L9" s="428" t="s">
        <v>36</v>
      </c>
      <c r="M9" s="437"/>
      <c r="N9" s="432" t="s">
        <v>34</v>
      </c>
      <c r="O9" s="433"/>
      <c r="P9" s="388">
        <v>51</v>
      </c>
      <c r="Q9" s="396"/>
      <c r="R9" s="388">
        <v>321</v>
      </c>
      <c r="S9" s="396"/>
      <c r="T9" s="388">
        <v>7</v>
      </c>
      <c r="U9" s="389"/>
      <c r="V9" s="388" t="s">
        <v>26</v>
      </c>
      <c r="W9" s="389"/>
    </row>
    <row r="10" spans="1:23" s="54" customFormat="1" ht="13.5" customHeight="1">
      <c r="A10" s="418"/>
      <c r="B10" s="418"/>
      <c r="C10" s="418"/>
      <c r="D10" s="390"/>
      <c r="E10" s="397"/>
      <c r="F10" s="390"/>
      <c r="G10" s="391"/>
      <c r="H10" s="390"/>
      <c r="I10" s="397"/>
      <c r="J10" s="430"/>
      <c r="K10" s="431"/>
      <c r="L10" s="430"/>
      <c r="M10" s="438"/>
      <c r="N10" s="434"/>
      <c r="O10" s="435"/>
      <c r="P10" s="390"/>
      <c r="Q10" s="397"/>
      <c r="R10" s="390"/>
      <c r="S10" s="397"/>
      <c r="T10" s="390"/>
      <c r="U10" s="391"/>
      <c r="V10" s="390"/>
      <c r="W10" s="391"/>
    </row>
    <row r="11" spans="1:23" s="54" customFormat="1" ht="11.25" customHeight="1">
      <c r="A11" s="392" t="s">
        <v>266</v>
      </c>
      <c r="B11" s="393"/>
      <c r="C11" s="393"/>
      <c r="D11" s="394" t="s">
        <v>46</v>
      </c>
      <c r="E11" s="395"/>
      <c r="F11" s="394" t="s">
        <v>47</v>
      </c>
      <c r="G11" s="392"/>
      <c r="H11" s="394" t="s">
        <v>39</v>
      </c>
      <c r="I11" s="395"/>
      <c r="J11" s="394" t="s">
        <v>54</v>
      </c>
      <c r="K11" s="395"/>
      <c r="L11" s="394" t="s">
        <v>40</v>
      </c>
      <c r="M11" s="392"/>
      <c r="N11" s="394" t="s">
        <v>41</v>
      </c>
      <c r="O11" s="392"/>
      <c r="P11" s="394" t="s">
        <v>43</v>
      </c>
      <c r="Q11" s="395"/>
      <c r="R11" s="394" t="s">
        <v>42</v>
      </c>
      <c r="S11" s="395"/>
      <c r="T11" s="394" t="s">
        <v>44</v>
      </c>
      <c r="U11" s="392"/>
      <c r="V11" s="392" t="s">
        <v>45</v>
      </c>
      <c r="W11" s="392"/>
    </row>
    <row r="12" spans="1:23" ht="12" customHeight="1">
      <c r="A12" s="386"/>
      <c r="B12" s="386"/>
      <c r="C12" s="387"/>
      <c r="D12" s="52" t="s">
        <v>9</v>
      </c>
      <c r="E12" s="39"/>
      <c r="F12" s="53"/>
      <c r="G12" s="53"/>
      <c r="H12" s="39"/>
      <c r="I12" s="39"/>
      <c r="J12" s="53"/>
      <c r="K12" s="53"/>
      <c r="L12" s="53"/>
      <c r="M12" s="39"/>
      <c r="N12" s="39"/>
      <c r="O12" s="53"/>
      <c r="P12" s="53"/>
      <c r="Q12" s="53"/>
      <c r="R12" s="53"/>
      <c r="S12" s="53"/>
      <c r="T12" s="53"/>
      <c r="U12" s="53"/>
      <c r="V12" s="53"/>
      <c r="W12" s="53"/>
    </row>
    <row r="13" spans="1:23" ht="23.25" customHeight="1">
      <c r="A13" s="287" t="s">
        <v>136</v>
      </c>
      <c r="B13" s="286"/>
      <c r="C13" s="122"/>
      <c r="D13" s="50"/>
      <c r="E13" s="50"/>
      <c r="H13" s="50"/>
      <c r="I13" s="50"/>
      <c r="L13" s="50"/>
      <c r="M13" s="50"/>
      <c r="N13" s="50"/>
      <c r="O13" s="50"/>
      <c r="R13" s="50"/>
      <c r="S13" s="50"/>
      <c r="V13" s="50"/>
      <c r="W13" s="50"/>
    </row>
    <row r="14" spans="1:23" ht="12" customHeight="1">
      <c r="A14" s="286" t="s">
        <v>267</v>
      </c>
      <c r="B14" s="294" t="s">
        <v>274</v>
      </c>
      <c r="C14" s="123"/>
      <c r="D14" s="323">
        <v>5616.270369</v>
      </c>
      <c r="E14" s="120"/>
      <c r="F14" s="323">
        <v>2130.404438</v>
      </c>
      <c r="G14" s="120"/>
      <c r="H14" s="323">
        <v>2198.206346</v>
      </c>
      <c r="I14" s="120"/>
      <c r="J14" s="323">
        <v>13537.862307</v>
      </c>
      <c r="K14" s="120"/>
      <c r="L14" s="323">
        <v>15736.068653</v>
      </c>
      <c r="M14" s="120"/>
      <c r="N14" s="323">
        <v>9059.213937</v>
      </c>
      <c r="O14" s="120"/>
      <c r="P14" s="323">
        <v>3449.194856</v>
      </c>
      <c r="Q14" s="120"/>
      <c r="R14" s="323">
        <v>732.553425</v>
      </c>
      <c r="S14" s="120"/>
      <c r="T14" s="323">
        <v>141.211784</v>
      </c>
      <c r="U14" s="120"/>
      <c r="V14" s="323">
        <v>36864.917462</v>
      </c>
      <c r="W14" s="57"/>
    </row>
    <row r="15" spans="1:23" ht="12" customHeight="1">
      <c r="A15" s="286" t="s">
        <v>267</v>
      </c>
      <c r="B15" s="294" t="s">
        <v>275</v>
      </c>
      <c r="C15" s="123"/>
      <c r="D15" s="323">
        <v>5698.901698</v>
      </c>
      <c r="E15" s="120"/>
      <c r="F15" s="323">
        <v>2859.174597</v>
      </c>
      <c r="G15" s="120"/>
      <c r="H15" s="323">
        <v>3223.90023</v>
      </c>
      <c r="I15" s="120"/>
      <c r="J15" s="323">
        <v>14579.299814</v>
      </c>
      <c r="K15" s="120"/>
      <c r="L15" s="323">
        <v>17803.200044</v>
      </c>
      <c r="M15" s="120"/>
      <c r="N15" s="323">
        <v>9832.737684</v>
      </c>
      <c r="O15" s="120"/>
      <c r="P15" s="323">
        <v>3007.792326</v>
      </c>
      <c r="Q15" s="120"/>
      <c r="R15" s="323">
        <v>1187.967331</v>
      </c>
      <c r="S15" s="120"/>
      <c r="T15" s="323">
        <v>200.548208</v>
      </c>
      <c r="U15" s="120"/>
      <c r="V15" s="323">
        <v>40590.321888</v>
      </c>
      <c r="W15" s="57"/>
    </row>
    <row r="16" spans="1:23" ht="12" customHeight="1">
      <c r="A16" s="286" t="s">
        <v>267</v>
      </c>
      <c r="B16" s="294" t="s">
        <v>276</v>
      </c>
      <c r="C16" s="123"/>
      <c r="D16" s="323">
        <v>6369.430381</v>
      </c>
      <c r="E16" s="120"/>
      <c r="F16" s="323">
        <v>1692.171438</v>
      </c>
      <c r="G16" s="120"/>
      <c r="H16" s="323">
        <v>2858.251334</v>
      </c>
      <c r="I16" s="120"/>
      <c r="J16" s="323">
        <v>15331.10875</v>
      </c>
      <c r="K16" s="120"/>
      <c r="L16" s="323">
        <v>18189.360084</v>
      </c>
      <c r="M16" s="120"/>
      <c r="N16" s="323">
        <v>10260.614482</v>
      </c>
      <c r="O16" s="120"/>
      <c r="P16" s="323">
        <v>3147.902826</v>
      </c>
      <c r="Q16" s="120"/>
      <c r="R16" s="323">
        <v>1110.676023</v>
      </c>
      <c r="S16" s="120"/>
      <c r="T16" s="323">
        <v>355.704376</v>
      </c>
      <c r="U16" s="120"/>
      <c r="V16" s="323">
        <v>41125.85961</v>
      </c>
      <c r="W16" s="57"/>
    </row>
    <row r="17" spans="1:23" ht="12" customHeight="1">
      <c r="A17" s="286" t="s">
        <v>267</v>
      </c>
      <c r="B17" s="294" t="s">
        <v>277</v>
      </c>
      <c r="C17" s="123"/>
      <c r="D17" s="323">
        <v>7120.839735</v>
      </c>
      <c r="E17" s="120"/>
      <c r="F17" s="323">
        <v>1988.006952</v>
      </c>
      <c r="G17" s="120"/>
      <c r="H17" s="323">
        <v>4564.036051</v>
      </c>
      <c r="I17" s="120"/>
      <c r="J17" s="323">
        <v>18277.593558</v>
      </c>
      <c r="K17" s="120"/>
      <c r="L17" s="323">
        <v>22841.629604</v>
      </c>
      <c r="M17" s="120"/>
      <c r="N17" s="323">
        <v>10941.043618</v>
      </c>
      <c r="O17" s="120"/>
      <c r="P17" s="323">
        <v>3103.455662</v>
      </c>
      <c r="Q17" s="120"/>
      <c r="R17" s="323">
        <v>1393.089031</v>
      </c>
      <c r="S17" s="120"/>
      <c r="T17" s="323">
        <v>304.190462</v>
      </c>
      <c r="U17" s="120"/>
      <c r="V17" s="323">
        <v>47692.25473</v>
      </c>
      <c r="W17" s="57"/>
    </row>
    <row r="18" spans="1:23" ht="12" customHeight="1">
      <c r="A18" s="286" t="s">
        <v>267</v>
      </c>
      <c r="B18" s="294" t="s">
        <v>278</v>
      </c>
      <c r="C18" s="123" t="s">
        <v>11</v>
      </c>
      <c r="D18" s="323">
        <v>6336.250448</v>
      </c>
      <c r="E18" s="120"/>
      <c r="F18" s="323">
        <v>1771.74736</v>
      </c>
      <c r="G18" s="120"/>
      <c r="H18" s="323">
        <v>2968.765824</v>
      </c>
      <c r="I18" s="169" t="s">
        <v>68</v>
      </c>
      <c r="J18" s="323">
        <v>16413.760043</v>
      </c>
      <c r="K18" s="120"/>
      <c r="L18" s="323">
        <v>19382.525867</v>
      </c>
      <c r="M18" s="120"/>
      <c r="N18" s="323">
        <v>11129.399114</v>
      </c>
      <c r="O18" s="120"/>
      <c r="P18" s="323">
        <v>1877.532109</v>
      </c>
      <c r="Q18" s="120"/>
      <c r="R18" s="323">
        <v>1081.624925</v>
      </c>
      <c r="S18" s="120"/>
      <c r="T18" s="323">
        <v>313.393732</v>
      </c>
      <c r="U18" s="120"/>
      <c r="V18" s="323">
        <v>41892.473555</v>
      </c>
      <c r="W18" s="58"/>
    </row>
    <row r="19" spans="1:23" ht="12.75" customHeight="1">
      <c r="A19" s="86" t="s">
        <v>170</v>
      </c>
      <c r="B19" s="111"/>
      <c r="C19" s="136"/>
      <c r="D19" s="43">
        <v>-0.11018213</v>
      </c>
      <c r="E19" s="59"/>
      <c r="F19" s="43">
        <v>-0.108782111</v>
      </c>
      <c r="G19" s="59"/>
      <c r="H19" s="43">
        <v>-0.349530593</v>
      </c>
      <c r="I19" s="59"/>
      <c r="J19" s="43">
        <v>-0.101973682</v>
      </c>
      <c r="K19" s="59"/>
      <c r="L19" s="43">
        <v>-0.151438571</v>
      </c>
      <c r="M19" s="59"/>
      <c r="N19" s="43">
        <v>0.0172154963</v>
      </c>
      <c r="O19" s="59"/>
      <c r="P19" s="43">
        <v>-0.395018871</v>
      </c>
      <c r="Q19" s="59"/>
      <c r="R19" s="43">
        <v>-0.223578033</v>
      </c>
      <c r="S19" s="59"/>
      <c r="T19" s="43">
        <v>0.0302549591</v>
      </c>
      <c r="U19" s="43"/>
      <c r="V19" s="43">
        <v>-0.12160845000586</v>
      </c>
      <c r="W19" s="85"/>
    </row>
    <row r="20" spans="2:22" ht="12" customHeight="1">
      <c r="B20" s="288"/>
      <c r="C20" s="122"/>
      <c r="D20" s="57"/>
      <c r="E20" s="57"/>
      <c r="F20" s="60"/>
      <c r="H20" s="57"/>
      <c r="I20" s="57"/>
      <c r="J20" s="60"/>
      <c r="L20" s="57"/>
      <c r="M20" s="57"/>
      <c r="N20" s="57"/>
      <c r="P20" s="60"/>
      <c r="T20" s="60"/>
      <c r="U20" s="56"/>
      <c r="V20" s="57"/>
    </row>
    <row r="21" spans="1:22" ht="12" customHeight="1">
      <c r="A21" s="263" t="s">
        <v>15</v>
      </c>
      <c r="B21" s="286"/>
      <c r="C21" s="122"/>
      <c r="D21" s="57"/>
      <c r="E21" s="57"/>
      <c r="F21" s="61"/>
      <c r="H21" s="57"/>
      <c r="I21" s="57"/>
      <c r="J21" s="60"/>
      <c r="L21" s="57"/>
      <c r="M21" s="57"/>
      <c r="N21" s="57"/>
      <c r="P21" s="60"/>
      <c r="T21" s="60"/>
      <c r="U21" s="56"/>
      <c r="V21" s="120"/>
    </row>
    <row r="22" spans="1:23" ht="12" customHeight="1">
      <c r="A22" s="286" t="s">
        <v>267</v>
      </c>
      <c r="B22" s="294" t="s">
        <v>277</v>
      </c>
      <c r="C22" s="123"/>
      <c r="D22" s="323">
        <v>1808.123747</v>
      </c>
      <c r="E22" s="120"/>
      <c r="F22" s="323">
        <v>544.177844</v>
      </c>
      <c r="G22" s="120"/>
      <c r="H22" s="323">
        <v>1536.26661</v>
      </c>
      <c r="I22" s="120"/>
      <c r="J22" s="323">
        <v>5420.323966</v>
      </c>
      <c r="K22" s="120"/>
      <c r="L22" s="323">
        <v>6956.590576</v>
      </c>
      <c r="M22" s="120"/>
      <c r="N22" s="323">
        <v>3169.428921</v>
      </c>
      <c r="O22" s="120"/>
      <c r="P22" s="323">
        <v>714.622311</v>
      </c>
      <c r="Q22" s="120"/>
      <c r="R22" s="323">
        <v>338.846666</v>
      </c>
      <c r="S22" s="120"/>
      <c r="T22" s="323">
        <v>134.845248</v>
      </c>
      <c r="U22" s="120"/>
      <c r="V22" s="323">
        <v>13666.635313</v>
      </c>
      <c r="W22" s="62"/>
    </row>
    <row r="23" spans="1:23" ht="12" customHeight="1">
      <c r="A23" s="286" t="s">
        <v>279</v>
      </c>
      <c r="B23" s="294" t="s">
        <v>278</v>
      </c>
      <c r="C23" s="123"/>
      <c r="D23" s="323">
        <v>1847.403371</v>
      </c>
      <c r="E23" s="120"/>
      <c r="F23" s="323">
        <v>309.477383</v>
      </c>
      <c r="G23" s="120"/>
      <c r="H23" s="323">
        <v>941.985197</v>
      </c>
      <c r="I23" s="120"/>
      <c r="J23" s="323">
        <v>4823.920074</v>
      </c>
      <c r="K23" s="120"/>
      <c r="L23" s="323">
        <v>5765.905271</v>
      </c>
      <c r="M23" s="120"/>
      <c r="N23" s="323">
        <v>2901.508832</v>
      </c>
      <c r="O23" s="120"/>
      <c r="P23" s="323">
        <v>487.680152</v>
      </c>
      <c r="Q23" s="120"/>
      <c r="R23" s="323">
        <v>299.172808</v>
      </c>
      <c r="S23" s="120"/>
      <c r="T23" s="323">
        <v>117.025842</v>
      </c>
      <c r="U23" s="120"/>
      <c r="V23" s="323">
        <v>11728.173659</v>
      </c>
      <c r="W23" s="62"/>
    </row>
    <row r="24" spans="1:23" ht="12" customHeight="1">
      <c r="A24" s="286" t="s">
        <v>280</v>
      </c>
      <c r="B24" s="294" t="s">
        <v>278</v>
      </c>
      <c r="C24" s="123"/>
      <c r="D24" s="323">
        <v>1507.094509</v>
      </c>
      <c r="E24" s="120"/>
      <c r="F24" s="323">
        <v>206.011633</v>
      </c>
      <c r="G24" s="120"/>
      <c r="H24" s="323">
        <v>571.064972</v>
      </c>
      <c r="I24" s="120"/>
      <c r="J24" s="323">
        <v>4129.078835</v>
      </c>
      <c r="K24" s="120"/>
      <c r="L24" s="323">
        <v>4700.143807</v>
      </c>
      <c r="M24" s="120"/>
      <c r="N24" s="323">
        <v>2718.931081</v>
      </c>
      <c r="O24" s="120"/>
      <c r="P24" s="323">
        <v>367.603078</v>
      </c>
      <c r="Q24" s="120"/>
      <c r="R24" s="323">
        <v>329.351582</v>
      </c>
      <c r="S24" s="120"/>
      <c r="T24" s="323">
        <v>59.884706</v>
      </c>
      <c r="U24" s="120"/>
      <c r="V24" s="323">
        <v>9889.020396</v>
      </c>
      <c r="W24" s="62"/>
    </row>
    <row r="25" spans="1:23" ht="12" customHeight="1">
      <c r="A25" s="286" t="s">
        <v>281</v>
      </c>
      <c r="B25" s="294" t="s">
        <v>278</v>
      </c>
      <c r="C25" s="123" t="s">
        <v>2</v>
      </c>
      <c r="D25" s="323">
        <v>1561.500133</v>
      </c>
      <c r="E25" s="120"/>
      <c r="F25" s="323">
        <v>848.855581</v>
      </c>
      <c r="G25" s="120"/>
      <c r="H25" s="323">
        <v>686.734498</v>
      </c>
      <c r="I25" s="120"/>
      <c r="J25" s="323">
        <v>3549.892564</v>
      </c>
      <c r="K25" s="120"/>
      <c r="L25" s="323">
        <v>4236.627062</v>
      </c>
      <c r="M25" s="120"/>
      <c r="N25" s="323">
        <v>2599.415132</v>
      </c>
      <c r="O25" s="120"/>
      <c r="P25" s="323">
        <v>452.913849</v>
      </c>
      <c r="Q25" s="120"/>
      <c r="R25" s="323">
        <v>208.32116</v>
      </c>
      <c r="S25" s="120"/>
      <c r="T25" s="323">
        <v>62.438313</v>
      </c>
      <c r="U25" s="120"/>
      <c r="V25" s="323">
        <v>9970.07123</v>
      </c>
      <c r="W25" s="62"/>
    </row>
    <row r="26" spans="1:23" ht="12" customHeight="1">
      <c r="A26" s="286" t="s">
        <v>267</v>
      </c>
      <c r="B26" s="294" t="s">
        <v>278</v>
      </c>
      <c r="C26" s="123" t="s">
        <v>11</v>
      </c>
      <c r="D26" s="323">
        <v>1420.252435</v>
      </c>
      <c r="E26" s="120"/>
      <c r="F26" s="323">
        <v>407.402763</v>
      </c>
      <c r="G26" s="120"/>
      <c r="H26" s="323">
        <v>768.981157</v>
      </c>
      <c r="I26" s="169" t="s">
        <v>68</v>
      </c>
      <c r="J26" s="323">
        <v>3910.86857</v>
      </c>
      <c r="K26" s="120"/>
      <c r="L26" s="323">
        <v>4679.849727</v>
      </c>
      <c r="M26" s="120"/>
      <c r="N26" s="323">
        <v>2909.544069</v>
      </c>
      <c r="O26" s="120"/>
      <c r="P26" s="323">
        <v>569.33503</v>
      </c>
      <c r="Q26" s="120"/>
      <c r="R26" s="323">
        <v>244.779375</v>
      </c>
      <c r="S26" s="120"/>
      <c r="T26" s="323">
        <v>74.044871</v>
      </c>
      <c r="U26" s="120"/>
      <c r="V26" s="323">
        <v>10305.20827</v>
      </c>
      <c r="W26" s="63"/>
    </row>
    <row r="27" spans="1:23" ht="12.75" customHeight="1">
      <c r="A27" s="86" t="s">
        <v>170</v>
      </c>
      <c r="B27" s="86"/>
      <c r="C27" s="136"/>
      <c r="D27" s="43">
        <v>-0.214515911</v>
      </c>
      <c r="E27" s="59"/>
      <c r="F27" s="43">
        <v>-0.251342613</v>
      </c>
      <c r="G27" s="59"/>
      <c r="H27" s="43">
        <v>-0.499448109</v>
      </c>
      <c r="I27" s="59"/>
      <c r="J27" s="43">
        <v>-0.27848066</v>
      </c>
      <c r="K27" s="59"/>
      <c r="L27" s="43">
        <v>-0.327278259</v>
      </c>
      <c r="M27" s="59"/>
      <c r="N27" s="43">
        <v>-0.081997375</v>
      </c>
      <c r="O27" s="59"/>
      <c r="P27" s="43">
        <v>-0.203306388</v>
      </c>
      <c r="Q27" s="59"/>
      <c r="R27" s="43">
        <v>-0.277610201</v>
      </c>
      <c r="S27" s="59"/>
      <c r="T27" s="43">
        <v>-0.450890023</v>
      </c>
      <c r="U27" s="43"/>
      <c r="V27" s="43">
        <v>-0.24595864058818</v>
      </c>
      <c r="W27" s="63"/>
    </row>
    <row r="28" spans="2:22" ht="12" customHeight="1">
      <c r="B28" s="288"/>
      <c r="C28" s="122"/>
      <c r="D28" s="57"/>
      <c r="E28" s="57"/>
      <c r="F28" s="60"/>
      <c r="H28" s="57"/>
      <c r="I28" s="57"/>
      <c r="J28" s="60"/>
      <c r="L28" s="57"/>
      <c r="M28" s="57"/>
      <c r="N28" s="57"/>
      <c r="P28" s="60"/>
      <c r="T28" s="60"/>
      <c r="U28" s="56"/>
      <c r="V28" s="57"/>
    </row>
    <row r="29" spans="1:22" ht="12" customHeight="1">
      <c r="A29" s="263" t="s">
        <v>168</v>
      </c>
      <c r="B29" s="286"/>
      <c r="C29" s="122"/>
      <c r="D29" s="64"/>
      <c r="E29" s="57"/>
      <c r="F29" s="60"/>
      <c r="H29" s="64"/>
      <c r="I29" s="57"/>
      <c r="J29" s="60"/>
      <c r="L29" s="64"/>
      <c r="M29" s="57"/>
      <c r="N29" s="64"/>
      <c r="P29" s="60"/>
      <c r="T29" s="60"/>
      <c r="U29" s="56"/>
      <c r="V29" s="120"/>
    </row>
    <row r="30" spans="1:22" ht="12" customHeight="1">
      <c r="A30" s="286">
        <v>2007</v>
      </c>
      <c r="B30" s="239" t="s">
        <v>282</v>
      </c>
      <c r="C30" s="123" t="s">
        <v>38</v>
      </c>
      <c r="D30" s="323">
        <v>718.683077</v>
      </c>
      <c r="E30" s="120"/>
      <c r="F30" s="323">
        <v>253.467926</v>
      </c>
      <c r="G30" s="120"/>
      <c r="H30" s="323">
        <v>248.456531</v>
      </c>
      <c r="I30" s="120"/>
      <c r="J30" s="323">
        <v>1475.468499</v>
      </c>
      <c r="K30" s="120"/>
      <c r="L30" s="323">
        <v>1723.92503</v>
      </c>
      <c r="M30" s="120"/>
      <c r="N30" s="323">
        <v>1064.34333</v>
      </c>
      <c r="O30" s="120"/>
      <c r="P30" s="323">
        <v>271.704213</v>
      </c>
      <c r="Q30" s="120"/>
      <c r="R30" s="323">
        <v>89.678182</v>
      </c>
      <c r="S30" s="120"/>
      <c r="T30" s="323">
        <v>19.937213</v>
      </c>
      <c r="U30" s="120"/>
      <c r="V30" s="323">
        <v>4141.738971</v>
      </c>
    </row>
    <row r="31" spans="1:22" ht="12" customHeight="1">
      <c r="A31" s="286" t="s">
        <v>38</v>
      </c>
      <c r="B31" s="239" t="s">
        <v>283</v>
      </c>
      <c r="C31" s="123" t="s">
        <v>38</v>
      </c>
      <c r="D31" s="323">
        <v>620.454745</v>
      </c>
      <c r="E31" s="120"/>
      <c r="F31" s="323">
        <v>229.376159</v>
      </c>
      <c r="G31" s="120"/>
      <c r="H31" s="323">
        <v>165.975732</v>
      </c>
      <c r="I31" s="120"/>
      <c r="J31" s="323">
        <v>1458.969904</v>
      </c>
      <c r="K31" s="120"/>
      <c r="L31" s="323">
        <v>1624.945636</v>
      </c>
      <c r="M31" s="120"/>
      <c r="N31" s="323">
        <v>1042.09928</v>
      </c>
      <c r="O31" s="120"/>
      <c r="P31" s="323">
        <v>327.569523</v>
      </c>
      <c r="Q31" s="120"/>
      <c r="R31" s="323">
        <v>119.479458</v>
      </c>
      <c r="S31" s="120"/>
      <c r="T31" s="323">
        <v>32.015536</v>
      </c>
      <c r="U31" s="120"/>
      <c r="V31" s="323">
        <v>3995.940337</v>
      </c>
    </row>
    <row r="32" spans="1:22" ht="12" customHeight="1">
      <c r="A32" s="286" t="s">
        <v>38</v>
      </c>
      <c r="B32" s="239" t="s">
        <v>284</v>
      </c>
      <c r="C32" s="123" t="s">
        <v>38</v>
      </c>
      <c r="D32" s="323">
        <v>546.83606</v>
      </c>
      <c r="E32" s="120"/>
      <c r="F32" s="323">
        <v>146.20634</v>
      </c>
      <c r="G32" s="120"/>
      <c r="H32" s="323">
        <v>377.45852</v>
      </c>
      <c r="I32" s="120"/>
      <c r="J32" s="323">
        <v>1305.346102</v>
      </c>
      <c r="K32" s="120"/>
      <c r="L32" s="323">
        <v>1682.804617</v>
      </c>
      <c r="M32" s="120"/>
      <c r="N32" s="323">
        <v>854.760548</v>
      </c>
      <c r="O32" s="120"/>
      <c r="P32" s="323">
        <v>271.2339</v>
      </c>
      <c r="Q32" s="120"/>
      <c r="R32" s="323">
        <v>132.41526</v>
      </c>
      <c r="S32" s="120"/>
      <c r="T32" s="323">
        <v>9.175648</v>
      </c>
      <c r="U32" s="120"/>
      <c r="V32" s="323">
        <v>3643.43237</v>
      </c>
    </row>
    <row r="33" spans="1:22" ht="12" customHeight="1">
      <c r="A33" s="286" t="s">
        <v>2</v>
      </c>
      <c r="B33" s="239"/>
      <c r="C33" s="123"/>
      <c r="D33" s="323"/>
      <c r="E33" s="120"/>
      <c r="F33" s="323"/>
      <c r="G33" s="120"/>
      <c r="H33" s="323"/>
      <c r="I33" s="120"/>
      <c r="J33" s="323"/>
      <c r="K33" s="120"/>
      <c r="L33" s="323"/>
      <c r="M33" s="120"/>
      <c r="N33" s="323"/>
      <c r="O33" s="120"/>
      <c r="P33" s="323"/>
      <c r="Q33" s="120"/>
      <c r="R33" s="323"/>
      <c r="S33" s="120"/>
      <c r="T33" s="323"/>
      <c r="U33" s="120"/>
      <c r="V33" s="323"/>
    </row>
    <row r="34" spans="1:22" ht="12" customHeight="1">
      <c r="A34" s="286">
        <v>2008</v>
      </c>
      <c r="B34" s="239" t="s">
        <v>285</v>
      </c>
      <c r="C34" s="123" t="s">
        <v>38</v>
      </c>
      <c r="D34" s="323">
        <v>524.415144</v>
      </c>
      <c r="E34" s="120"/>
      <c r="F34" s="323">
        <v>128.953309</v>
      </c>
      <c r="G34" s="120"/>
      <c r="H34" s="323">
        <v>273.112735</v>
      </c>
      <c r="I34" s="120"/>
      <c r="J34" s="323">
        <v>1333.306317</v>
      </c>
      <c r="K34" s="120"/>
      <c r="L34" s="323">
        <v>1606.419052</v>
      </c>
      <c r="M34" s="120"/>
      <c r="N34" s="323">
        <v>787.523904</v>
      </c>
      <c r="O34" s="120"/>
      <c r="P34" s="323">
        <v>217.515075</v>
      </c>
      <c r="Q34" s="120"/>
      <c r="R34" s="323">
        <v>118.889066</v>
      </c>
      <c r="S34" s="120"/>
      <c r="T34" s="323">
        <v>9.889028</v>
      </c>
      <c r="U34" s="120"/>
      <c r="V34" s="323">
        <v>3393.604247</v>
      </c>
    </row>
    <row r="35" spans="1:22" ht="12" customHeight="1">
      <c r="A35" s="286" t="s">
        <v>38</v>
      </c>
      <c r="B35" s="239" t="s">
        <v>286</v>
      </c>
      <c r="C35" s="123" t="s">
        <v>38</v>
      </c>
      <c r="D35" s="323">
        <v>468.799382</v>
      </c>
      <c r="E35" s="120"/>
      <c r="F35" s="323">
        <v>143.3371</v>
      </c>
      <c r="G35" s="120"/>
      <c r="H35" s="323">
        <v>377.790951</v>
      </c>
      <c r="I35" s="120"/>
      <c r="J35" s="323">
        <v>1273.678713</v>
      </c>
      <c r="K35" s="120"/>
      <c r="L35" s="323">
        <v>1651.469664</v>
      </c>
      <c r="M35" s="120"/>
      <c r="N35" s="323">
        <v>843.135462</v>
      </c>
      <c r="O35" s="120"/>
      <c r="P35" s="323">
        <v>253.318882</v>
      </c>
      <c r="Q35" s="120"/>
      <c r="R35" s="323">
        <v>72.624305</v>
      </c>
      <c r="S35" s="120"/>
      <c r="T35" s="323">
        <v>22.987168</v>
      </c>
      <c r="U35" s="120"/>
      <c r="V35" s="323">
        <v>3455.671963</v>
      </c>
    </row>
    <row r="36" spans="1:22" ht="12" customHeight="1">
      <c r="A36" s="286" t="s">
        <v>38</v>
      </c>
      <c r="B36" s="239" t="s">
        <v>287</v>
      </c>
      <c r="C36" s="123" t="s">
        <v>38</v>
      </c>
      <c r="D36" s="323">
        <v>515.871849</v>
      </c>
      <c r="E36" s="120"/>
      <c r="F36" s="323">
        <v>130.30177</v>
      </c>
      <c r="G36" s="120"/>
      <c r="H36" s="323">
        <v>412.114184</v>
      </c>
      <c r="I36" s="120"/>
      <c r="J36" s="323">
        <v>1279.615091</v>
      </c>
      <c r="K36" s="120"/>
      <c r="L36" s="323">
        <v>1691.729275</v>
      </c>
      <c r="M36" s="120"/>
      <c r="N36" s="323">
        <v>747.246117</v>
      </c>
      <c r="O36" s="120"/>
      <c r="P36" s="323">
        <v>273.939558</v>
      </c>
      <c r="Q36" s="120"/>
      <c r="R36" s="323">
        <v>102.371396</v>
      </c>
      <c r="S36" s="120"/>
      <c r="T36" s="323">
        <v>12.295474</v>
      </c>
      <c r="U36" s="120"/>
      <c r="V36" s="323">
        <v>3473.755439</v>
      </c>
    </row>
    <row r="37" spans="1:22" ht="12" customHeight="1">
      <c r="A37" s="286" t="s">
        <v>38</v>
      </c>
      <c r="B37" s="239" t="s">
        <v>288</v>
      </c>
      <c r="C37" s="123" t="s">
        <v>38</v>
      </c>
      <c r="D37" s="323">
        <v>1013.171836</v>
      </c>
      <c r="E37" s="120"/>
      <c r="F37" s="323">
        <v>109.96547</v>
      </c>
      <c r="G37" s="120"/>
      <c r="H37" s="323">
        <v>290.805417</v>
      </c>
      <c r="I37" s="120"/>
      <c r="J37" s="323">
        <v>1498.030048</v>
      </c>
      <c r="K37" s="120"/>
      <c r="L37" s="323">
        <v>1788.835465</v>
      </c>
      <c r="M37" s="120"/>
      <c r="N37" s="323">
        <v>857.625233</v>
      </c>
      <c r="O37" s="120"/>
      <c r="P37" s="323">
        <v>219.176637</v>
      </c>
      <c r="Q37" s="120"/>
      <c r="R37" s="323">
        <v>112.442532</v>
      </c>
      <c r="S37" s="120"/>
      <c r="T37" s="323">
        <v>16.429544</v>
      </c>
      <c r="U37" s="120"/>
      <c r="V37" s="323">
        <v>4117.646717</v>
      </c>
    </row>
    <row r="38" spans="1:22" ht="12" customHeight="1">
      <c r="A38" s="286" t="s">
        <v>38</v>
      </c>
      <c r="B38" s="239" t="s">
        <v>289</v>
      </c>
      <c r="C38" s="123" t="s">
        <v>38</v>
      </c>
      <c r="D38" s="323">
        <v>506.590397</v>
      </c>
      <c r="E38" s="120"/>
      <c r="F38" s="323">
        <v>257.955177</v>
      </c>
      <c r="G38" s="120"/>
      <c r="H38" s="323">
        <v>327.592508</v>
      </c>
      <c r="I38" s="120"/>
      <c r="J38" s="323">
        <v>1496.06841</v>
      </c>
      <c r="K38" s="120"/>
      <c r="L38" s="323">
        <v>1823.660918</v>
      </c>
      <c r="M38" s="120"/>
      <c r="N38" s="323">
        <v>864.376506</v>
      </c>
      <c r="O38" s="120"/>
      <c r="P38" s="323">
        <v>294.595075</v>
      </c>
      <c r="Q38" s="120"/>
      <c r="R38" s="323">
        <v>146.685307</v>
      </c>
      <c r="S38" s="120"/>
      <c r="T38" s="323">
        <v>15.151113</v>
      </c>
      <c r="U38" s="120"/>
      <c r="V38" s="323">
        <v>3909.014493</v>
      </c>
    </row>
    <row r="39" spans="1:22" ht="12" customHeight="1">
      <c r="A39" s="286" t="s">
        <v>38</v>
      </c>
      <c r="B39" s="239" t="s">
        <v>290</v>
      </c>
      <c r="C39" s="123" t="s">
        <v>38</v>
      </c>
      <c r="D39" s="323">
        <v>533.244753</v>
      </c>
      <c r="E39" s="120"/>
      <c r="F39" s="323">
        <v>171.855229</v>
      </c>
      <c r="G39" s="120"/>
      <c r="H39" s="323">
        <v>371.78514</v>
      </c>
      <c r="I39" s="120"/>
      <c r="J39" s="323">
        <v>1506.426141</v>
      </c>
      <c r="K39" s="120"/>
      <c r="L39" s="323">
        <v>1878.211281</v>
      </c>
      <c r="M39" s="120"/>
      <c r="N39" s="323">
        <v>806.771818</v>
      </c>
      <c r="O39" s="120"/>
      <c r="P39" s="323">
        <v>245.292802</v>
      </c>
      <c r="Q39" s="120"/>
      <c r="R39" s="323">
        <v>152.621473</v>
      </c>
      <c r="S39" s="120"/>
      <c r="T39" s="323">
        <v>19.90522</v>
      </c>
      <c r="U39" s="120"/>
      <c r="V39" s="323">
        <v>3807.902576</v>
      </c>
    </row>
    <row r="40" spans="1:22" ht="12" customHeight="1">
      <c r="A40" s="286" t="s">
        <v>38</v>
      </c>
      <c r="B40" s="239" t="s">
        <v>291</v>
      </c>
      <c r="C40" s="123" t="s">
        <v>38</v>
      </c>
      <c r="D40" s="323">
        <v>583.331822</v>
      </c>
      <c r="E40" s="120"/>
      <c r="F40" s="323">
        <v>125.878554</v>
      </c>
      <c r="G40" s="120"/>
      <c r="H40" s="323">
        <v>431.134254</v>
      </c>
      <c r="I40" s="120"/>
      <c r="J40" s="323">
        <v>1705.828866</v>
      </c>
      <c r="K40" s="120"/>
      <c r="L40" s="323">
        <v>2136.96312</v>
      </c>
      <c r="M40" s="120"/>
      <c r="N40" s="323">
        <v>968.075829</v>
      </c>
      <c r="O40" s="120"/>
      <c r="P40" s="323">
        <v>286.191899</v>
      </c>
      <c r="Q40" s="120"/>
      <c r="R40" s="323">
        <v>96.713568</v>
      </c>
      <c r="S40" s="120"/>
      <c r="T40" s="323">
        <v>31.496483</v>
      </c>
      <c r="U40" s="120"/>
      <c r="V40" s="323">
        <v>4228.651275</v>
      </c>
    </row>
    <row r="41" spans="1:22" ht="12" customHeight="1">
      <c r="A41" s="286" t="s">
        <v>38</v>
      </c>
      <c r="B41" s="239" t="s">
        <v>292</v>
      </c>
      <c r="C41" s="123" t="s">
        <v>38</v>
      </c>
      <c r="D41" s="323">
        <v>567.463642</v>
      </c>
      <c r="E41" s="120"/>
      <c r="F41" s="323">
        <v>257.714754</v>
      </c>
      <c r="G41" s="120"/>
      <c r="H41" s="323">
        <v>635.621335</v>
      </c>
      <c r="I41" s="120"/>
      <c r="J41" s="323">
        <v>1566.261664</v>
      </c>
      <c r="K41" s="120"/>
      <c r="L41" s="323">
        <v>2201.882999</v>
      </c>
      <c r="M41" s="120"/>
      <c r="N41" s="323">
        <v>948.918383</v>
      </c>
      <c r="O41" s="120"/>
      <c r="P41" s="323">
        <v>265.327887</v>
      </c>
      <c r="Q41" s="120"/>
      <c r="R41" s="323">
        <v>121.675351</v>
      </c>
      <c r="S41" s="120"/>
      <c r="T41" s="323">
        <v>59.460264</v>
      </c>
      <c r="U41" s="120"/>
      <c r="V41" s="323">
        <v>4422.44328</v>
      </c>
    </row>
    <row r="42" spans="1:22" ht="12" customHeight="1">
      <c r="A42" s="286" t="s">
        <v>38</v>
      </c>
      <c r="B42" s="239" t="s">
        <v>293</v>
      </c>
      <c r="C42" s="123" t="s">
        <v>38</v>
      </c>
      <c r="D42" s="323">
        <v>590.071777</v>
      </c>
      <c r="E42" s="120"/>
      <c r="F42" s="323">
        <v>117.279286</v>
      </c>
      <c r="G42" s="120"/>
      <c r="H42" s="323">
        <v>382.9446</v>
      </c>
      <c r="I42" s="120"/>
      <c r="J42" s="323">
        <v>1895.958552</v>
      </c>
      <c r="K42" s="120"/>
      <c r="L42" s="323">
        <v>2278.903152</v>
      </c>
      <c r="M42" s="120"/>
      <c r="N42" s="323">
        <v>1078.363664</v>
      </c>
      <c r="O42" s="120"/>
      <c r="P42" s="323">
        <v>228.826862</v>
      </c>
      <c r="Q42" s="120"/>
      <c r="R42" s="323">
        <v>99.52075</v>
      </c>
      <c r="S42" s="120"/>
      <c r="T42" s="323">
        <v>31.924881</v>
      </c>
      <c r="U42" s="120"/>
      <c r="V42" s="323">
        <v>4424.890372</v>
      </c>
    </row>
    <row r="43" spans="1:22" ht="12" customHeight="1">
      <c r="A43" s="286" t="s">
        <v>38</v>
      </c>
      <c r="B43" s="239" t="s">
        <v>282</v>
      </c>
      <c r="C43" s="123" t="s">
        <v>38</v>
      </c>
      <c r="D43" s="323">
        <v>650.588328</v>
      </c>
      <c r="E43" s="120"/>
      <c r="F43" s="323">
        <v>169.183804</v>
      </c>
      <c r="G43" s="120"/>
      <c r="H43" s="323">
        <v>517.700675</v>
      </c>
      <c r="I43" s="120"/>
      <c r="J43" s="323">
        <v>1958.10375</v>
      </c>
      <c r="K43" s="120"/>
      <c r="L43" s="323">
        <v>2475.804425</v>
      </c>
      <c r="M43" s="120"/>
      <c r="N43" s="323">
        <v>1142.146874</v>
      </c>
      <c r="O43" s="120"/>
      <c r="P43" s="323">
        <v>220.467562</v>
      </c>
      <c r="Q43" s="120"/>
      <c r="R43" s="323">
        <v>117.650565</v>
      </c>
      <c r="S43" s="120"/>
      <c r="T43" s="323">
        <v>43.460103</v>
      </c>
      <c r="U43" s="120"/>
      <c r="V43" s="323">
        <v>4819.301661</v>
      </c>
    </row>
    <row r="44" spans="1:22" ht="12" customHeight="1">
      <c r="A44" s="286" t="s">
        <v>38</v>
      </c>
      <c r="B44" s="239" t="s">
        <v>283</v>
      </c>
      <c r="C44" s="123" t="s">
        <v>38</v>
      </c>
      <c r="D44" s="323">
        <v>652.542375</v>
      </c>
      <c r="E44" s="120"/>
      <c r="F44" s="323">
        <v>115.124908</v>
      </c>
      <c r="G44" s="120"/>
      <c r="H44" s="323">
        <v>349.029395</v>
      </c>
      <c r="I44" s="120"/>
      <c r="J44" s="323">
        <v>1835.300506</v>
      </c>
      <c r="K44" s="120"/>
      <c r="L44" s="323">
        <v>2184.329901</v>
      </c>
      <c r="M44" s="120"/>
      <c r="N44" s="323">
        <v>1043.598853</v>
      </c>
      <c r="O44" s="120"/>
      <c r="P44" s="323">
        <v>157.620502</v>
      </c>
      <c r="Q44" s="120"/>
      <c r="R44" s="323">
        <v>74.162473</v>
      </c>
      <c r="S44" s="120"/>
      <c r="T44" s="323">
        <v>46.840701</v>
      </c>
      <c r="U44" s="120"/>
      <c r="V44" s="323">
        <v>4274.219713</v>
      </c>
    </row>
    <row r="45" spans="1:22" ht="12" customHeight="1">
      <c r="A45" s="286" t="s">
        <v>38</v>
      </c>
      <c r="B45" s="239" t="s">
        <v>284</v>
      </c>
      <c r="C45" s="123" t="s">
        <v>38</v>
      </c>
      <c r="D45" s="323">
        <v>669.338639</v>
      </c>
      <c r="E45" s="120"/>
      <c r="F45" s="323">
        <v>109.740139</v>
      </c>
      <c r="G45" s="120"/>
      <c r="H45" s="323">
        <v>330.193948</v>
      </c>
      <c r="I45" s="120"/>
      <c r="J45" s="323">
        <v>1676.942157</v>
      </c>
      <c r="K45" s="120"/>
      <c r="L45" s="323">
        <v>2007.136105</v>
      </c>
      <c r="M45" s="120"/>
      <c r="N45" s="323">
        <v>1023.888425</v>
      </c>
      <c r="O45" s="120"/>
      <c r="P45" s="323">
        <v>218.449578</v>
      </c>
      <c r="Q45" s="120"/>
      <c r="R45" s="323">
        <v>113.917632</v>
      </c>
      <c r="S45" s="120"/>
      <c r="T45" s="323">
        <v>37.432752</v>
      </c>
      <c r="U45" s="120"/>
      <c r="V45" s="323">
        <v>4179.90327</v>
      </c>
    </row>
    <row r="46" spans="1:22" ht="12" customHeight="1">
      <c r="A46" s="286" t="s">
        <v>2</v>
      </c>
      <c r="B46" s="239"/>
      <c r="C46" s="123"/>
      <c r="D46" s="323"/>
      <c r="E46" s="120"/>
      <c r="F46" s="323"/>
      <c r="G46" s="120"/>
      <c r="H46" s="323"/>
      <c r="I46" s="120"/>
      <c r="J46" s="323"/>
      <c r="K46" s="120"/>
      <c r="L46" s="323"/>
      <c r="M46" s="120"/>
      <c r="N46" s="323"/>
      <c r="O46" s="120"/>
      <c r="P46" s="323"/>
      <c r="Q46" s="120"/>
      <c r="R46" s="323"/>
      <c r="S46" s="120"/>
      <c r="T46" s="323"/>
      <c r="U46" s="120"/>
      <c r="V46" s="323"/>
    </row>
    <row r="47" spans="1:22" ht="12" customHeight="1">
      <c r="A47" s="286">
        <v>2009</v>
      </c>
      <c r="B47" s="239" t="s">
        <v>285</v>
      </c>
      <c r="C47" s="123" t="s">
        <v>38</v>
      </c>
      <c r="D47" s="323">
        <v>525.522357</v>
      </c>
      <c r="E47" s="120"/>
      <c r="F47" s="323">
        <v>84.612336</v>
      </c>
      <c r="G47" s="120"/>
      <c r="H47" s="323">
        <v>262.761854</v>
      </c>
      <c r="I47" s="120"/>
      <c r="J47" s="323">
        <v>1311.677411</v>
      </c>
      <c r="K47" s="120"/>
      <c r="L47" s="323">
        <v>1574.439265</v>
      </c>
      <c r="M47" s="120"/>
      <c r="N47" s="323">
        <v>834.021554</v>
      </c>
      <c r="O47" s="120"/>
      <c r="P47" s="323">
        <v>111.610072</v>
      </c>
      <c r="Q47" s="120"/>
      <c r="R47" s="323">
        <v>111.092703</v>
      </c>
      <c r="S47" s="120"/>
      <c r="T47" s="323">
        <v>32.752389</v>
      </c>
      <c r="U47" s="120"/>
      <c r="V47" s="323">
        <v>3274.050676</v>
      </c>
    </row>
    <row r="48" spans="1:22" ht="12" customHeight="1">
      <c r="A48" s="286" t="s">
        <v>38</v>
      </c>
      <c r="B48" s="239" t="s">
        <v>286</v>
      </c>
      <c r="C48" s="123" t="s">
        <v>38</v>
      </c>
      <c r="D48" s="323">
        <v>468.978546</v>
      </c>
      <c r="E48" s="120"/>
      <c r="F48" s="323">
        <v>106.944073</v>
      </c>
      <c r="G48" s="120"/>
      <c r="H48" s="323">
        <v>102.598825</v>
      </c>
      <c r="I48" s="120"/>
      <c r="J48" s="323">
        <v>1251.835187</v>
      </c>
      <c r="K48" s="120"/>
      <c r="L48" s="323">
        <v>1354.434012</v>
      </c>
      <c r="M48" s="120"/>
      <c r="N48" s="323">
        <v>860.575712</v>
      </c>
      <c r="O48" s="120"/>
      <c r="P48" s="323">
        <v>95.038884</v>
      </c>
      <c r="Q48" s="120"/>
      <c r="R48" s="323">
        <v>56.372181</v>
      </c>
      <c r="S48" s="120"/>
      <c r="T48" s="323">
        <v>16.681236</v>
      </c>
      <c r="U48" s="120"/>
      <c r="V48" s="323">
        <v>2959.024644</v>
      </c>
    </row>
    <row r="49" spans="1:22" ht="12" customHeight="1">
      <c r="A49" s="286" t="s">
        <v>38</v>
      </c>
      <c r="B49" s="239" t="s">
        <v>287</v>
      </c>
      <c r="C49" s="123" t="s">
        <v>38</v>
      </c>
      <c r="D49" s="323">
        <v>554.697307</v>
      </c>
      <c r="E49" s="120"/>
      <c r="F49" s="323">
        <v>53.371931</v>
      </c>
      <c r="G49" s="120"/>
      <c r="H49" s="323">
        <v>193.885356</v>
      </c>
      <c r="I49" s="120"/>
      <c r="J49" s="323">
        <v>1595.362625</v>
      </c>
      <c r="K49" s="120"/>
      <c r="L49" s="323">
        <v>1789.247981</v>
      </c>
      <c r="M49" s="120"/>
      <c r="N49" s="323">
        <v>960.715691</v>
      </c>
      <c r="O49" s="120"/>
      <c r="P49" s="323">
        <v>120.882314</v>
      </c>
      <c r="Q49" s="120"/>
      <c r="R49" s="323">
        <v>110.878299</v>
      </c>
      <c r="S49" s="120"/>
      <c r="T49" s="323">
        <v>22.631565</v>
      </c>
      <c r="U49" s="120"/>
      <c r="V49" s="323">
        <v>3612.425088</v>
      </c>
    </row>
    <row r="50" spans="1:22" ht="12" customHeight="1">
      <c r="A50" s="286" t="s">
        <v>38</v>
      </c>
      <c r="B50" s="239" t="s">
        <v>288</v>
      </c>
      <c r="C50" s="123" t="s">
        <v>38</v>
      </c>
      <c r="D50" s="323">
        <v>483.418656</v>
      </c>
      <c r="E50" s="120"/>
      <c r="F50" s="323">
        <v>45.695629</v>
      </c>
      <c r="G50" s="120"/>
      <c r="H50" s="323">
        <v>274.580791</v>
      </c>
      <c r="I50" s="120"/>
      <c r="J50" s="323">
        <v>1281.881023</v>
      </c>
      <c r="K50" s="120"/>
      <c r="L50" s="323">
        <v>1556.461814</v>
      </c>
      <c r="M50" s="120"/>
      <c r="N50" s="323">
        <v>897.639678</v>
      </c>
      <c r="O50" s="120"/>
      <c r="P50" s="323">
        <v>151.68188</v>
      </c>
      <c r="Q50" s="120"/>
      <c r="R50" s="323">
        <v>162.101102</v>
      </c>
      <c r="S50" s="120"/>
      <c r="T50" s="323">
        <v>20.571905</v>
      </c>
      <c r="U50" s="120"/>
      <c r="V50" s="323">
        <v>3317.570664</v>
      </c>
    </row>
    <row r="51" spans="1:22" ht="12" customHeight="1">
      <c r="A51" s="286" t="s">
        <v>38</v>
      </c>
      <c r="B51" s="239" t="s">
        <v>289</v>
      </c>
      <c r="C51" s="123" t="s">
        <v>38</v>
      </c>
      <c r="D51" s="323">
        <v>530.918956</v>
      </c>
      <c r="E51" s="120"/>
      <c r="F51" s="323">
        <v>81.947933</v>
      </c>
      <c r="G51" s="120"/>
      <c r="H51" s="323">
        <v>179.419053</v>
      </c>
      <c r="I51" s="120"/>
      <c r="J51" s="323">
        <v>1160.500466</v>
      </c>
      <c r="K51" s="120"/>
      <c r="L51" s="323">
        <v>1339.919519</v>
      </c>
      <c r="M51" s="120"/>
      <c r="N51" s="323">
        <v>860.395722</v>
      </c>
      <c r="O51" s="120"/>
      <c r="P51" s="323">
        <v>141.354222</v>
      </c>
      <c r="Q51" s="120"/>
      <c r="R51" s="323">
        <v>81.5001</v>
      </c>
      <c r="S51" s="120"/>
      <c r="T51" s="323">
        <v>19.804991</v>
      </c>
      <c r="U51" s="120"/>
      <c r="V51" s="323">
        <v>3055.841443</v>
      </c>
    </row>
    <row r="52" spans="1:22" ht="12" customHeight="1">
      <c r="A52" s="286" t="s">
        <v>38</v>
      </c>
      <c r="B52" s="239" t="s">
        <v>290</v>
      </c>
      <c r="C52" s="123" t="s">
        <v>38</v>
      </c>
      <c r="D52" s="323">
        <v>574.222939</v>
      </c>
      <c r="E52" s="120"/>
      <c r="F52" s="323">
        <v>646.435213</v>
      </c>
      <c r="G52" s="120"/>
      <c r="H52" s="323">
        <v>156.620708</v>
      </c>
      <c r="I52" s="120"/>
      <c r="J52" s="323">
        <v>1136.982571</v>
      </c>
      <c r="K52" s="120"/>
      <c r="L52" s="323">
        <v>1293.603279</v>
      </c>
      <c r="M52" s="120"/>
      <c r="N52" s="323">
        <v>845.865124</v>
      </c>
      <c r="O52" s="120"/>
      <c r="P52" s="323">
        <v>149.301917</v>
      </c>
      <c r="Q52" s="120"/>
      <c r="R52" s="323">
        <v>36.284427</v>
      </c>
      <c r="S52" s="120"/>
      <c r="T52" s="323">
        <v>18.271478</v>
      </c>
      <c r="U52" s="120"/>
      <c r="V52" s="323">
        <v>3563.984377</v>
      </c>
    </row>
    <row r="53" spans="1:22" ht="12" customHeight="1">
      <c r="A53" s="286" t="s">
        <v>38</v>
      </c>
      <c r="B53" s="239" t="s">
        <v>291</v>
      </c>
      <c r="C53" s="123" t="s">
        <v>38</v>
      </c>
      <c r="D53" s="323">
        <v>456.358238</v>
      </c>
      <c r="E53" s="120"/>
      <c r="F53" s="323">
        <v>120.472435</v>
      </c>
      <c r="G53" s="120"/>
      <c r="H53" s="323">
        <v>350.694737</v>
      </c>
      <c r="I53" s="120"/>
      <c r="J53" s="323">
        <v>1252.409527</v>
      </c>
      <c r="K53" s="120"/>
      <c r="L53" s="323">
        <v>1603.104264</v>
      </c>
      <c r="M53" s="120"/>
      <c r="N53" s="323">
        <v>893.154286</v>
      </c>
      <c r="O53" s="120"/>
      <c r="P53" s="323">
        <v>162.25771</v>
      </c>
      <c r="Q53" s="120"/>
      <c r="R53" s="323">
        <v>90.536633</v>
      </c>
      <c r="S53" s="120"/>
      <c r="T53" s="323">
        <v>24.361844</v>
      </c>
      <c r="U53" s="120"/>
      <c r="V53" s="323">
        <v>3350.24541</v>
      </c>
    </row>
    <row r="54" spans="1:22" ht="12" customHeight="1">
      <c r="A54" s="286" t="s">
        <v>38</v>
      </c>
      <c r="B54" s="239" t="s">
        <v>292</v>
      </c>
      <c r="C54" s="123" t="s">
        <v>85</v>
      </c>
      <c r="D54" s="323">
        <v>457.822243</v>
      </c>
      <c r="E54" s="120"/>
      <c r="F54" s="323">
        <v>74.700455</v>
      </c>
      <c r="G54" s="120"/>
      <c r="H54" s="323">
        <v>270.993803</v>
      </c>
      <c r="I54" s="120"/>
      <c r="J54" s="323">
        <v>1406.965042</v>
      </c>
      <c r="K54" s="120"/>
      <c r="L54" s="323">
        <v>1677.958845</v>
      </c>
      <c r="M54" s="120"/>
      <c r="N54" s="323">
        <v>944.904326</v>
      </c>
      <c r="O54" s="120"/>
      <c r="P54" s="323">
        <v>194.649554</v>
      </c>
      <c r="Q54" s="120"/>
      <c r="R54" s="323">
        <v>82.811114</v>
      </c>
      <c r="S54" s="120"/>
      <c r="T54" s="323">
        <v>28.681334</v>
      </c>
      <c r="U54" s="120"/>
      <c r="V54" s="323">
        <v>3461.527871</v>
      </c>
    </row>
    <row r="55" spans="1:22" ht="12" customHeight="1">
      <c r="A55" s="286" t="s">
        <v>38</v>
      </c>
      <c r="B55" s="239" t="s">
        <v>293</v>
      </c>
      <c r="C55" s="123" t="s">
        <v>85</v>
      </c>
      <c r="D55" s="323">
        <v>463.052162</v>
      </c>
      <c r="E55" s="120"/>
      <c r="F55" s="323">
        <v>176.164069</v>
      </c>
      <c r="G55" s="120"/>
      <c r="H55" s="323">
        <v>231.438097</v>
      </c>
      <c r="I55" s="120"/>
      <c r="J55" s="323">
        <v>1276.660378</v>
      </c>
      <c r="K55" s="120"/>
      <c r="L55" s="323">
        <v>1508.098475</v>
      </c>
      <c r="M55" s="120"/>
      <c r="N55" s="323">
        <v>988.360013</v>
      </c>
      <c r="O55" s="120"/>
      <c r="P55" s="323">
        <v>152.827463</v>
      </c>
      <c r="Q55" s="120"/>
      <c r="R55" s="323">
        <v>77.033087</v>
      </c>
      <c r="S55" s="120"/>
      <c r="T55" s="323">
        <v>24.664994</v>
      </c>
      <c r="U55" s="120"/>
      <c r="V55" s="323">
        <v>3390.200263</v>
      </c>
    </row>
    <row r="56" spans="1:22" ht="12" customHeight="1">
      <c r="A56" s="286" t="s">
        <v>38</v>
      </c>
      <c r="B56" s="239" t="s">
        <v>282</v>
      </c>
      <c r="C56" s="123" t="s">
        <v>85</v>
      </c>
      <c r="D56" s="323">
        <v>499.37803</v>
      </c>
      <c r="E56" s="120"/>
      <c r="F56" s="323">
        <v>156.538239</v>
      </c>
      <c r="G56" s="120"/>
      <c r="H56" s="323">
        <v>266.549257</v>
      </c>
      <c r="I56" s="169" t="s">
        <v>68</v>
      </c>
      <c r="J56" s="323">
        <v>1227.24315</v>
      </c>
      <c r="K56" s="120"/>
      <c r="L56" s="323">
        <v>1493.792407</v>
      </c>
      <c r="M56" s="120"/>
      <c r="N56" s="323">
        <v>976.27973</v>
      </c>
      <c r="O56" s="120"/>
      <c r="P56" s="323">
        <v>221.858013</v>
      </c>
      <c r="Q56" s="120"/>
      <c r="R56" s="323">
        <v>84.935174</v>
      </c>
      <c r="S56" s="120"/>
      <c r="T56" s="323">
        <v>20.698543</v>
      </c>
      <c r="U56" s="120"/>
      <c r="V56" s="323">
        <v>3453.480136</v>
      </c>
    </row>
    <row r="57" spans="1:23" ht="12.75" customHeight="1">
      <c r="A57" s="86" t="s">
        <v>220</v>
      </c>
      <c r="B57" s="289"/>
      <c r="C57" s="136"/>
      <c r="D57" s="127">
        <v>-0.232420859</v>
      </c>
      <c r="E57" s="128"/>
      <c r="F57" s="127">
        <v>-0.074744536</v>
      </c>
      <c r="G57" s="128"/>
      <c r="H57" s="127">
        <v>-0.485128628</v>
      </c>
      <c r="I57" s="128"/>
      <c r="J57" s="127">
        <v>-0.37324917</v>
      </c>
      <c r="K57" s="128"/>
      <c r="L57" s="127">
        <v>-0.396643615</v>
      </c>
      <c r="M57" s="128"/>
      <c r="N57" s="127">
        <v>-0.145224006</v>
      </c>
      <c r="O57" s="128"/>
      <c r="P57" s="127">
        <v>0.0063068280000000004</v>
      </c>
      <c r="Q57" s="128"/>
      <c r="R57" s="127">
        <v>-0.278072536</v>
      </c>
      <c r="S57" s="128"/>
      <c r="T57" s="127">
        <v>-0.523734608</v>
      </c>
      <c r="U57" s="127"/>
      <c r="V57" s="127">
        <v>-0.28340652257833</v>
      </c>
      <c r="W57" s="38"/>
    </row>
    <row r="58" spans="1:23" ht="1.5" customHeight="1">
      <c r="A58" s="285"/>
      <c r="B58" s="129"/>
      <c r="C58" s="129"/>
      <c r="D58" s="130"/>
      <c r="E58" s="47"/>
      <c r="F58" s="49"/>
      <c r="G58" s="49"/>
      <c r="H58" s="47"/>
      <c r="I58" s="47"/>
      <c r="J58" s="49"/>
      <c r="K58" s="49"/>
      <c r="L58" s="47"/>
      <c r="M58" s="47"/>
      <c r="N58" s="47"/>
      <c r="O58" s="47"/>
      <c r="P58" s="49"/>
      <c r="Q58" s="49"/>
      <c r="R58" s="47"/>
      <c r="S58" s="47"/>
      <c r="T58" s="49"/>
      <c r="U58" s="49"/>
      <c r="V58" s="47"/>
      <c r="W58" s="47"/>
    </row>
    <row r="59" spans="2:4" ht="3.75" customHeight="1">
      <c r="B59" s="55"/>
      <c r="C59" s="55"/>
      <c r="D59" s="65"/>
    </row>
    <row r="60" spans="1:3" ht="10.5" customHeight="1">
      <c r="A60" s="66" t="s">
        <v>52</v>
      </c>
      <c r="B60"/>
      <c r="C60" s="55"/>
    </row>
    <row r="61" spans="1:3" ht="10.5" customHeight="1">
      <c r="A61" s="66" t="s">
        <v>142</v>
      </c>
      <c r="B61"/>
      <c r="C61" s="55"/>
    </row>
    <row r="62" spans="1:2" ht="10.5" customHeight="1">
      <c r="A62" s="66" t="s">
        <v>257</v>
      </c>
      <c r="B62"/>
    </row>
    <row r="63" spans="1:2" ht="10.5" customHeight="1">
      <c r="A63" s="66" t="s">
        <v>50</v>
      </c>
      <c r="B63"/>
    </row>
    <row r="64" spans="1:2" ht="10.5" customHeight="1">
      <c r="A64" s="66" t="s">
        <v>51</v>
      </c>
      <c r="B64"/>
    </row>
    <row r="65" spans="1:3" ht="11.25" customHeight="1">
      <c r="A65" s="66" t="s">
        <v>254</v>
      </c>
      <c r="B65"/>
      <c r="C65" s="50"/>
    </row>
    <row r="66" spans="1:3" ht="10.5" customHeight="1">
      <c r="A66" s="66" t="s">
        <v>213</v>
      </c>
      <c r="B66"/>
      <c r="C66" s="50"/>
    </row>
    <row r="67" spans="1:12" ht="10.5" customHeight="1">
      <c r="A67" s="66" t="s">
        <v>214</v>
      </c>
      <c r="B67"/>
      <c r="K67"/>
      <c r="L67"/>
    </row>
    <row r="68" spans="1:13" ht="10.5" customHeight="1">
      <c r="A68" s="66" t="s">
        <v>215</v>
      </c>
      <c r="B68"/>
      <c r="I68"/>
      <c r="K68"/>
      <c r="L68"/>
      <c r="M68"/>
    </row>
    <row r="69" spans="1:13" ht="10.5" customHeight="1">
      <c r="A69" s="72" t="s">
        <v>216</v>
      </c>
      <c r="B69"/>
      <c r="I69"/>
      <c r="K69"/>
      <c r="L69"/>
      <c r="M69"/>
    </row>
    <row r="70" ht="10.5" customHeight="1">
      <c r="A70" s="66" t="s">
        <v>217</v>
      </c>
    </row>
    <row r="71" ht="6.75" customHeight="1">
      <c r="A71" s="66"/>
    </row>
    <row r="72" ht="10.5" customHeight="1">
      <c r="A72" s="175" t="s">
        <v>81</v>
      </c>
    </row>
    <row r="73" ht="10.5" customHeight="1">
      <c r="A73" s="221" t="s">
        <v>133</v>
      </c>
    </row>
    <row r="74" ht="10.5" customHeight="1">
      <c r="A74" s="286" t="s">
        <v>109</v>
      </c>
    </row>
    <row r="75" ht="12" customHeight="1">
      <c r="A75" s="51"/>
    </row>
  </sheetData>
  <sheetProtection/>
  <mergeCells count="38">
    <mergeCell ref="P11:Q11"/>
    <mergeCell ref="A9:C10"/>
    <mergeCell ref="H11:I11"/>
    <mergeCell ref="H9:I10"/>
    <mergeCell ref="D9:E10"/>
    <mergeCell ref="F9:G10"/>
    <mergeCell ref="L9:M10"/>
    <mergeCell ref="J11:K11"/>
    <mergeCell ref="R11:S11"/>
    <mergeCell ref="T9:U10"/>
    <mergeCell ref="V5:W8"/>
    <mergeCell ref="R6:S8"/>
    <mergeCell ref="T6:U8"/>
    <mergeCell ref="J9:K10"/>
    <mergeCell ref="N9:O10"/>
    <mergeCell ref="P9:Q10"/>
    <mergeCell ref="P5:U5"/>
    <mergeCell ref="H5:M5"/>
    <mergeCell ref="A3:W3"/>
    <mergeCell ref="H6:I8"/>
    <mergeCell ref="J6:K8"/>
    <mergeCell ref="L6:M8"/>
    <mergeCell ref="P6:Q8"/>
    <mergeCell ref="N5:O8"/>
    <mergeCell ref="A5:C8"/>
    <mergeCell ref="D5:G5"/>
    <mergeCell ref="D6:E8"/>
    <mergeCell ref="F6:G8"/>
    <mergeCell ref="A12:C12"/>
    <mergeCell ref="V9:W10"/>
    <mergeCell ref="A11:C11"/>
    <mergeCell ref="D11:E11"/>
    <mergeCell ref="F11:G11"/>
    <mergeCell ref="L11:M11"/>
    <mergeCell ref="N11:O11"/>
    <mergeCell ref="T11:U11"/>
    <mergeCell ref="V11:W11"/>
    <mergeCell ref="R9:S10"/>
  </mergeCells>
  <printOptions horizontalCentered="1"/>
  <pageMargins left="0.27" right="0.28" top="0.5511811023622047" bottom="0.1968503937007874" header="0.31496062992125984" footer="0.31496062992125984"/>
  <pageSetup horizontalDpi="600" verticalDpi="600" orientation="portrait" paperSize="9" scale="95" r:id="rId1"/>
  <headerFooter alignWithMargins="0">
    <oddHeader>&amp;C&amp;"Arial,Bold Italic"Overseas Merchandise Trade: October 2009</oddHeader>
    <oddFooter>&amp;R&amp;"Arial Mäori,Bold Italic"Published by Statistics New Zealand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63"/>
  <sheetViews>
    <sheetView zoomScalePageLayoutView="0" workbookViewId="0" topLeftCell="A1">
      <pane ySplit="10" topLeftCell="A11" activePane="bottomLeft" state="frozen"/>
      <selection pane="topLeft" activeCell="A1" sqref="A1:B1"/>
      <selection pane="bottomLeft" activeCell="A1" sqref="A1:B1"/>
    </sheetView>
  </sheetViews>
  <sheetFormatPr defaultColWidth="9.140625" defaultRowHeight="12" customHeight="1"/>
  <cols>
    <col min="1" max="1" width="4.140625" style="51" customWidth="1"/>
    <col min="2" max="2" width="6.8515625" style="51" customWidth="1"/>
    <col min="3" max="3" width="0.2890625" style="51" customWidth="1"/>
    <col min="4" max="4" width="6.7109375" style="51" customWidth="1"/>
    <col min="5" max="5" width="0.85546875" style="51" customWidth="1"/>
    <col min="6" max="6" width="6.7109375" style="51" customWidth="1"/>
    <col min="7" max="7" width="0.85546875" style="51" customWidth="1"/>
    <col min="8" max="8" width="6.57421875" style="51" customWidth="1"/>
    <col min="9" max="9" width="0.85546875" style="51" customWidth="1"/>
    <col min="10" max="10" width="6.28125" style="51" customWidth="1"/>
    <col min="11" max="11" width="1.1484375" style="51" customWidth="1"/>
    <col min="12" max="12" width="6.57421875" style="51" customWidth="1"/>
    <col min="13" max="13" width="0.85546875" style="51" customWidth="1"/>
    <col min="14" max="14" width="6.140625" style="51" customWidth="1"/>
    <col min="15" max="15" width="1.7109375" style="51" customWidth="1"/>
    <col min="16" max="16" width="5.8515625" style="51" customWidth="1"/>
    <col min="17" max="17" width="2.00390625" style="51" customWidth="1"/>
    <col min="18" max="18" width="6.57421875" style="51" customWidth="1"/>
    <col min="19" max="19" width="2.7109375" style="51" customWidth="1"/>
    <col min="20" max="20" width="6.57421875" style="51" customWidth="1"/>
    <col min="21" max="21" width="1.57421875" style="51" customWidth="1"/>
    <col min="22" max="22" width="5.8515625" style="51" customWidth="1"/>
    <col min="23" max="23" width="2.00390625" style="51" customWidth="1"/>
    <col min="24" max="24" width="6.57421875" style="51" customWidth="1"/>
    <col min="25" max="25" width="2.7109375" style="51" customWidth="1"/>
    <col min="26" max="16384" width="9.140625" style="51" customWidth="1"/>
  </cols>
  <sheetData>
    <row r="1" spans="1:25" s="45" customFormat="1" ht="12.75" customHeight="1">
      <c r="A1" s="137" t="s">
        <v>103</v>
      </c>
      <c r="B1" s="137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s="45" customFormat="1" ht="7.5" customHeight="1">
      <c r="A2" s="138"/>
      <c r="B2" s="138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s="186" customFormat="1" ht="15.75" customHeight="1">
      <c r="A3" s="182" t="s">
        <v>104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</row>
    <row r="4" spans="1:25" ht="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140"/>
      <c r="U4" s="140"/>
      <c r="V4" s="140"/>
      <c r="W4" s="140"/>
      <c r="X4" s="140"/>
      <c r="Y4" s="140"/>
    </row>
    <row r="5" spans="1:25" ht="12" customHeight="1">
      <c r="A5" s="451"/>
      <c r="B5" s="451"/>
      <c r="C5" s="452"/>
      <c r="D5" s="154" t="s">
        <v>105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455" t="s">
        <v>155</v>
      </c>
      <c r="U5" s="443"/>
      <c r="V5" s="456"/>
      <c r="W5" s="456"/>
      <c r="X5" s="456"/>
      <c r="Y5" s="456"/>
    </row>
    <row r="6" spans="1:25" s="38" customFormat="1" ht="12" customHeight="1">
      <c r="A6" s="453"/>
      <c r="B6" s="453"/>
      <c r="C6" s="454"/>
      <c r="D6" s="213" t="s">
        <v>70</v>
      </c>
      <c r="E6" s="236"/>
      <c r="F6" s="212"/>
      <c r="G6" s="212"/>
      <c r="H6" s="212"/>
      <c r="I6" s="212"/>
      <c r="J6" s="212"/>
      <c r="K6" s="212"/>
      <c r="L6" s="212"/>
      <c r="M6" s="212"/>
      <c r="N6" s="154" t="s">
        <v>2</v>
      </c>
      <c r="O6" s="155"/>
      <c r="P6" s="386" t="s">
        <v>3</v>
      </c>
      <c r="Q6" s="386"/>
      <c r="R6" s="386"/>
      <c r="S6" s="387"/>
      <c r="T6" s="213" t="s">
        <v>2</v>
      </c>
      <c r="U6" s="214"/>
      <c r="V6" s="457" t="s">
        <v>3</v>
      </c>
      <c r="W6" s="386"/>
      <c r="X6" s="386"/>
      <c r="Y6" s="386"/>
    </row>
    <row r="7" spans="1:25" s="38" customFormat="1" ht="12" customHeight="1">
      <c r="A7" s="453"/>
      <c r="B7" s="453"/>
      <c r="C7" s="453"/>
      <c r="D7" s="154"/>
      <c r="E7" s="155"/>
      <c r="F7" s="154"/>
      <c r="G7" s="155"/>
      <c r="H7" s="154"/>
      <c r="I7" s="155"/>
      <c r="J7" s="154"/>
      <c r="K7" s="155"/>
      <c r="L7" s="154"/>
      <c r="M7" s="155"/>
      <c r="N7" s="215" t="s">
        <v>78</v>
      </c>
      <c r="O7" s="216"/>
      <c r="P7" s="152" t="s">
        <v>75</v>
      </c>
      <c r="Q7" s="152"/>
      <c r="R7" s="139" t="s">
        <v>4</v>
      </c>
      <c r="S7" s="153"/>
      <c r="T7" s="139" t="s">
        <v>78</v>
      </c>
      <c r="U7" s="153"/>
      <c r="V7" s="139" t="s">
        <v>75</v>
      </c>
      <c r="W7" s="153"/>
      <c r="X7" s="152" t="s">
        <v>4</v>
      </c>
      <c r="Y7" s="152"/>
    </row>
    <row r="8" spans="1:25" s="38" customFormat="1" ht="12" customHeight="1">
      <c r="A8" s="453"/>
      <c r="B8" s="453"/>
      <c r="C8" s="453"/>
      <c r="D8" s="215" t="s">
        <v>71</v>
      </c>
      <c r="E8" s="216"/>
      <c r="F8" s="215" t="s">
        <v>72</v>
      </c>
      <c r="G8" s="216"/>
      <c r="H8" s="215" t="s">
        <v>73</v>
      </c>
      <c r="I8" s="216"/>
      <c r="J8" s="215" t="s">
        <v>74</v>
      </c>
      <c r="K8" s="153"/>
      <c r="L8" s="215" t="s">
        <v>83</v>
      </c>
      <c r="M8" s="153"/>
      <c r="N8" s="215" t="s">
        <v>117</v>
      </c>
      <c r="O8" s="216"/>
      <c r="P8" s="152" t="s">
        <v>76</v>
      </c>
      <c r="Q8" s="152"/>
      <c r="R8" s="139" t="s">
        <v>6</v>
      </c>
      <c r="S8" s="153"/>
      <c r="T8" s="215" t="s">
        <v>117</v>
      </c>
      <c r="U8" s="216"/>
      <c r="V8" s="139" t="s">
        <v>76</v>
      </c>
      <c r="W8" s="153"/>
      <c r="X8" s="152" t="s">
        <v>6</v>
      </c>
      <c r="Y8" s="152"/>
    </row>
    <row r="9" spans="1:25" s="38" customFormat="1" ht="12" customHeight="1">
      <c r="A9" s="453"/>
      <c r="B9" s="453"/>
      <c r="C9" s="453"/>
      <c r="D9" s="139" t="s">
        <v>92</v>
      </c>
      <c r="E9" s="153"/>
      <c r="F9" s="139" t="s">
        <v>106</v>
      </c>
      <c r="G9" s="153"/>
      <c r="H9" s="139" t="s">
        <v>93</v>
      </c>
      <c r="I9" s="153"/>
      <c r="J9" s="139" t="s">
        <v>94</v>
      </c>
      <c r="K9" s="209"/>
      <c r="L9" s="139" t="s">
        <v>95</v>
      </c>
      <c r="M9" s="209"/>
      <c r="N9" s="215" t="s">
        <v>119</v>
      </c>
      <c r="O9" s="216"/>
      <c r="P9" s="307" t="s">
        <v>191</v>
      </c>
      <c r="Q9" s="216"/>
      <c r="R9" s="215" t="s">
        <v>192</v>
      </c>
      <c r="S9" s="216"/>
      <c r="T9" s="139" t="s">
        <v>189</v>
      </c>
      <c r="U9" s="153"/>
      <c r="V9" s="307" t="s">
        <v>191</v>
      </c>
      <c r="W9" s="216"/>
      <c r="X9" s="215" t="s">
        <v>192</v>
      </c>
      <c r="Y9" s="316"/>
    </row>
    <row r="10" spans="1:25" s="38" customFormat="1" ht="12" customHeight="1">
      <c r="A10" s="441"/>
      <c r="B10" s="441"/>
      <c r="C10" s="442"/>
      <c r="D10" s="439"/>
      <c r="E10" s="440"/>
      <c r="F10" s="439"/>
      <c r="G10" s="440"/>
      <c r="H10" s="439"/>
      <c r="I10" s="440"/>
      <c r="J10" s="439"/>
      <c r="K10" s="440"/>
      <c r="L10" s="439"/>
      <c r="M10" s="440"/>
      <c r="N10" s="458"/>
      <c r="O10" s="459"/>
      <c r="P10" s="443" t="s">
        <v>10</v>
      </c>
      <c r="Q10" s="444"/>
      <c r="R10" s="443" t="s">
        <v>10</v>
      </c>
      <c r="S10" s="444"/>
      <c r="T10" s="449" t="s">
        <v>116</v>
      </c>
      <c r="U10" s="450"/>
      <c r="V10" s="447" t="s">
        <v>10</v>
      </c>
      <c r="W10" s="448"/>
      <c r="X10" s="445" t="s">
        <v>10</v>
      </c>
      <c r="Y10" s="446"/>
    </row>
    <row r="11" spans="1:25" s="54" customFormat="1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s="54" customFormat="1" ht="12" customHeight="1">
      <c r="A12" s="263" t="s">
        <v>15</v>
      </c>
      <c r="C12" s="40"/>
      <c r="D12" s="217"/>
      <c r="E12" s="217"/>
      <c r="F12" s="217"/>
      <c r="G12" s="217"/>
      <c r="H12" s="217"/>
      <c r="I12" s="217"/>
      <c r="J12" s="218"/>
      <c r="K12" s="218"/>
      <c r="L12" s="217"/>
      <c r="M12" s="217"/>
      <c r="N12" s="219"/>
      <c r="O12" s="219"/>
      <c r="P12" s="219"/>
      <c r="Q12" s="219"/>
      <c r="R12" s="131"/>
      <c r="S12" s="40"/>
      <c r="T12" s="224"/>
      <c r="U12" s="40"/>
      <c r="V12" s="149"/>
      <c r="W12" s="40"/>
      <c r="X12" s="131"/>
      <c r="Y12" s="40"/>
    </row>
    <row r="13" spans="1:25" s="54" customFormat="1" ht="12" customHeight="1">
      <c r="A13" s="242">
        <v>2006</v>
      </c>
      <c r="B13" s="242" t="s">
        <v>282</v>
      </c>
      <c r="C13" s="40"/>
      <c r="D13" s="148">
        <v>0.6493333333</v>
      </c>
      <c r="E13" s="40"/>
      <c r="F13" s="148">
        <v>0.3446</v>
      </c>
      <c r="G13" s="40"/>
      <c r="H13" s="148">
        <v>0.8575666667</v>
      </c>
      <c r="I13" s="40"/>
      <c r="J13" s="149">
        <v>76.116666667</v>
      </c>
      <c r="K13" s="40"/>
      <c r="L13" s="151">
        <v>0.5105666667</v>
      </c>
      <c r="M13" s="40"/>
      <c r="N13" s="131">
        <v>65.1</v>
      </c>
      <c r="O13" s="40"/>
      <c r="P13" s="131">
        <v>4.5</v>
      </c>
      <c r="Q13" s="40"/>
      <c r="R13" s="131">
        <v>-7.5</v>
      </c>
      <c r="S13" s="40"/>
      <c r="T13" s="224">
        <v>938.4</v>
      </c>
      <c r="U13" s="40"/>
      <c r="V13" s="131">
        <v>2.9</v>
      </c>
      <c r="W13" s="40"/>
      <c r="X13" s="131">
        <v>-8.8</v>
      </c>
      <c r="Y13" s="40"/>
    </row>
    <row r="14" spans="1:25" s="54" customFormat="1" ht="12" customHeight="1">
      <c r="A14" s="111" t="s">
        <v>2</v>
      </c>
      <c r="B14" s="111"/>
      <c r="C14" s="40"/>
      <c r="D14" s="148"/>
      <c r="E14" s="40"/>
      <c r="F14" s="148"/>
      <c r="G14" s="40"/>
      <c r="H14" s="148"/>
      <c r="I14" s="40"/>
      <c r="J14" s="149"/>
      <c r="K14" s="40"/>
      <c r="L14" s="151"/>
      <c r="M14" s="40"/>
      <c r="N14" s="131"/>
      <c r="O14" s="40"/>
      <c r="P14" s="131"/>
      <c r="Q14" s="40"/>
      <c r="R14" s="131"/>
      <c r="S14" s="40"/>
      <c r="T14" s="224"/>
      <c r="U14" s="40"/>
      <c r="V14" s="131"/>
      <c r="W14" s="40"/>
      <c r="X14" s="131"/>
      <c r="Y14" s="40"/>
    </row>
    <row r="15" spans="1:25" ht="12" customHeight="1">
      <c r="A15" s="111">
        <v>2007</v>
      </c>
      <c r="B15" s="111" t="s">
        <v>285</v>
      </c>
      <c r="C15" s="40"/>
      <c r="D15" s="148">
        <v>0.6853333333</v>
      </c>
      <c r="E15" s="40"/>
      <c r="F15" s="148">
        <v>0.3525</v>
      </c>
      <c r="G15" s="40"/>
      <c r="H15" s="148">
        <v>0.8783</v>
      </c>
      <c r="I15" s="40"/>
      <c r="J15" s="149">
        <v>81.083333333</v>
      </c>
      <c r="K15" s="40"/>
      <c r="L15" s="151">
        <v>0.5262333333</v>
      </c>
      <c r="M15" s="40"/>
      <c r="N15" s="131">
        <v>67.9</v>
      </c>
      <c r="O15" s="40"/>
      <c r="P15" s="131">
        <v>4.2</v>
      </c>
      <c r="Q15" s="40"/>
      <c r="R15" s="131">
        <v>-4.6</v>
      </c>
      <c r="S15" s="40"/>
      <c r="T15" s="224">
        <v>976.9</v>
      </c>
      <c r="U15" s="40"/>
      <c r="V15" s="131">
        <v>4.1</v>
      </c>
      <c r="W15" s="40"/>
      <c r="X15" s="131">
        <v>-6.5</v>
      </c>
      <c r="Y15" s="40"/>
    </row>
    <row r="16" spans="1:25" ht="12" customHeight="1">
      <c r="A16" s="111" t="s">
        <v>38</v>
      </c>
      <c r="B16" s="111" t="s">
        <v>288</v>
      </c>
      <c r="C16" s="40"/>
      <c r="D16" s="148">
        <v>0.7541666667</v>
      </c>
      <c r="E16" s="40"/>
      <c r="F16" s="148">
        <v>0.384</v>
      </c>
      <c r="G16" s="40"/>
      <c r="H16" s="148">
        <v>0.8785333333</v>
      </c>
      <c r="I16" s="40"/>
      <c r="J16" s="149">
        <v>84.083333333</v>
      </c>
      <c r="K16" s="40"/>
      <c r="L16" s="148">
        <v>0.5316333333</v>
      </c>
      <c r="M16" s="40"/>
      <c r="N16" s="131">
        <v>69.6</v>
      </c>
      <c r="O16" s="40"/>
      <c r="P16" s="131">
        <v>2.4</v>
      </c>
      <c r="Q16" s="40"/>
      <c r="R16" s="131">
        <v>5.2</v>
      </c>
      <c r="S16" s="40"/>
      <c r="T16" s="224">
        <v>997.1</v>
      </c>
      <c r="U16" s="40"/>
      <c r="V16" s="131">
        <v>2.1</v>
      </c>
      <c r="W16" s="40"/>
      <c r="X16" s="131">
        <v>1.5</v>
      </c>
      <c r="Y16" s="40"/>
    </row>
    <row r="17" spans="1:25" ht="12" customHeight="1">
      <c r="A17" s="111" t="s">
        <v>38</v>
      </c>
      <c r="B17" s="111" t="s">
        <v>291</v>
      </c>
      <c r="C17" s="40"/>
      <c r="D17" s="148">
        <v>0.7814666667</v>
      </c>
      <c r="E17" s="40"/>
      <c r="F17" s="148">
        <v>0.3892333333</v>
      </c>
      <c r="G17" s="40"/>
      <c r="H17" s="148">
        <v>0.8904666667</v>
      </c>
      <c r="I17" s="40"/>
      <c r="J17" s="149">
        <v>89.766666667</v>
      </c>
      <c r="K17" s="40"/>
      <c r="L17" s="148">
        <v>0.5513</v>
      </c>
      <c r="M17" s="40"/>
      <c r="N17" s="131">
        <v>73.4</v>
      </c>
      <c r="O17" s="40"/>
      <c r="P17" s="131">
        <v>5.6</v>
      </c>
      <c r="Q17" s="40"/>
      <c r="R17" s="131">
        <v>17.8</v>
      </c>
      <c r="S17" s="40"/>
      <c r="T17" s="224">
        <v>1047.5</v>
      </c>
      <c r="U17" s="40"/>
      <c r="V17" s="131">
        <v>5.1</v>
      </c>
      <c r="W17" s="40"/>
      <c r="X17" s="131">
        <v>14.9</v>
      </c>
      <c r="Y17" s="40"/>
    </row>
    <row r="18" spans="1:25" ht="12" customHeight="1">
      <c r="A18" s="242" t="s">
        <v>38</v>
      </c>
      <c r="B18" s="242" t="s">
        <v>282</v>
      </c>
      <c r="C18" s="40"/>
      <c r="D18" s="148">
        <v>0.7354</v>
      </c>
      <c r="E18" s="40"/>
      <c r="F18" s="148">
        <v>0.3632666667</v>
      </c>
      <c r="G18" s="40"/>
      <c r="H18" s="148">
        <v>0.8574</v>
      </c>
      <c r="I18" s="40"/>
      <c r="J18" s="149">
        <v>85.27</v>
      </c>
      <c r="K18" s="40"/>
      <c r="L18" s="148">
        <v>0.5285666667</v>
      </c>
      <c r="M18" s="40"/>
      <c r="N18" s="131">
        <v>69.9</v>
      </c>
      <c r="O18" s="40"/>
      <c r="P18" s="131">
        <v>-4.8</v>
      </c>
      <c r="Q18" s="40"/>
      <c r="R18" s="131">
        <v>7.3</v>
      </c>
      <c r="S18" s="40"/>
      <c r="T18" s="224">
        <v>1018</v>
      </c>
      <c r="U18" s="40"/>
      <c r="V18" s="131">
        <v>-2.8</v>
      </c>
      <c r="W18" s="40"/>
      <c r="X18" s="131">
        <v>8.5</v>
      </c>
      <c r="Y18" s="40"/>
    </row>
    <row r="19" spans="1:25" ht="12" customHeight="1">
      <c r="A19" s="111" t="s">
        <v>2</v>
      </c>
      <c r="B19" s="111"/>
      <c r="C19" s="40"/>
      <c r="D19" s="148"/>
      <c r="E19" s="40"/>
      <c r="F19" s="148"/>
      <c r="G19" s="40"/>
      <c r="H19" s="148"/>
      <c r="I19" s="40"/>
      <c r="J19" s="149"/>
      <c r="K19" s="40"/>
      <c r="L19" s="148"/>
      <c r="M19" s="40"/>
      <c r="N19" s="131"/>
      <c r="O19" s="40"/>
      <c r="P19" s="131"/>
      <c r="Q19" s="40"/>
      <c r="R19" s="131"/>
      <c r="S19" s="40"/>
      <c r="T19" s="224"/>
      <c r="U19" s="40"/>
      <c r="V19" s="131"/>
      <c r="W19" s="40"/>
      <c r="X19" s="131"/>
      <c r="Y19" s="40"/>
    </row>
    <row r="20" spans="1:25" ht="12" customHeight="1">
      <c r="A20" s="111">
        <v>2008</v>
      </c>
      <c r="B20" s="111" t="s">
        <v>285</v>
      </c>
      <c r="C20" s="40"/>
      <c r="D20" s="148">
        <v>0.7676</v>
      </c>
      <c r="E20" s="40"/>
      <c r="F20" s="148">
        <v>0.3801</v>
      </c>
      <c r="G20" s="40"/>
      <c r="H20" s="148">
        <v>0.8689333333</v>
      </c>
      <c r="I20" s="40"/>
      <c r="J20" s="149">
        <v>84.706666667</v>
      </c>
      <c r="K20" s="40"/>
      <c r="L20" s="148">
        <v>0.5239</v>
      </c>
      <c r="M20" s="40"/>
      <c r="N20" s="131">
        <v>71</v>
      </c>
      <c r="O20" s="40"/>
      <c r="P20" s="131">
        <v>1.6</v>
      </c>
      <c r="Q20" s="40"/>
      <c r="R20" s="131">
        <v>4.6</v>
      </c>
      <c r="S20" s="40"/>
      <c r="T20" s="224">
        <v>1018.8</v>
      </c>
      <c r="U20" s="40"/>
      <c r="V20" s="131">
        <v>0.1</v>
      </c>
      <c r="W20" s="40"/>
      <c r="X20" s="131">
        <v>4.3</v>
      </c>
      <c r="Y20" s="40"/>
    </row>
    <row r="21" spans="1:25" ht="12" customHeight="1">
      <c r="A21" s="111" t="s">
        <v>38</v>
      </c>
      <c r="B21" s="111" t="s">
        <v>288</v>
      </c>
      <c r="C21" s="40"/>
      <c r="D21" s="148">
        <v>0.7965</v>
      </c>
      <c r="E21" s="40"/>
      <c r="F21" s="148">
        <v>0.4017666667</v>
      </c>
      <c r="G21" s="40"/>
      <c r="H21" s="148">
        <v>0.8634</v>
      </c>
      <c r="I21" s="40"/>
      <c r="J21" s="149">
        <v>82.476666667</v>
      </c>
      <c r="K21" s="40"/>
      <c r="L21" s="148">
        <v>0.5196666667</v>
      </c>
      <c r="M21" s="40"/>
      <c r="N21" s="131">
        <v>71.6</v>
      </c>
      <c r="O21" s="40"/>
      <c r="P21" s="131">
        <v>0.8</v>
      </c>
      <c r="Q21" s="40"/>
      <c r="R21" s="131">
        <v>3</v>
      </c>
      <c r="S21" s="40"/>
      <c r="T21" s="224">
        <v>1035.4</v>
      </c>
      <c r="U21" s="40"/>
      <c r="V21" s="131">
        <v>1.6</v>
      </c>
      <c r="W21" s="40"/>
      <c r="X21" s="131">
        <v>3.8</v>
      </c>
      <c r="Y21" s="40"/>
    </row>
    <row r="22" spans="1:25" ht="12" customHeight="1">
      <c r="A22" s="111" t="s">
        <v>38</v>
      </c>
      <c r="B22" s="111" t="s">
        <v>291</v>
      </c>
      <c r="C22" s="40"/>
      <c r="D22" s="148">
        <v>0.7643</v>
      </c>
      <c r="E22" s="40"/>
      <c r="F22" s="148">
        <v>0.3873</v>
      </c>
      <c r="G22" s="40"/>
      <c r="H22" s="148">
        <v>0.8011</v>
      </c>
      <c r="I22" s="40"/>
      <c r="J22" s="149">
        <v>80.993333333</v>
      </c>
      <c r="K22" s="40"/>
      <c r="L22" s="148">
        <v>0.4890333333</v>
      </c>
      <c r="M22" s="40"/>
      <c r="N22" s="131">
        <v>68.2</v>
      </c>
      <c r="O22" s="40"/>
      <c r="P22" s="131">
        <v>-4.8</v>
      </c>
      <c r="Q22" s="40"/>
      <c r="R22" s="131">
        <v>-7.1</v>
      </c>
      <c r="S22" s="40"/>
      <c r="T22" s="224">
        <v>993.7</v>
      </c>
      <c r="U22" s="40"/>
      <c r="V22" s="131">
        <v>-4</v>
      </c>
      <c r="W22" s="40"/>
      <c r="X22" s="131">
        <v>-5.1</v>
      </c>
      <c r="Y22" s="40"/>
    </row>
    <row r="23" spans="1:25" ht="12" customHeight="1">
      <c r="A23" s="242" t="s">
        <v>38</v>
      </c>
      <c r="B23" s="242" t="s">
        <v>282</v>
      </c>
      <c r="C23" s="40"/>
      <c r="D23" s="148">
        <v>0.6662333333</v>
      </c>
      <c r="E23" s="40"/>
      <c r="F23" s="148">
        <v>0.3702</v>
      </c>
      <c r="G23" s="40"/>
      <c r="H23" s="148">
        <v>0.8354666667</v>
      </c>
      <c r="I23" s="40"/>
      <c r="J23" s="149">
        <v>70.533333333</v>
      </c>
      <c r="K23" s="40"/>
      <c r="L23" s="148">
        <v>0.4671666667</v>
      </c>
      <c r="M23" s="40"/>
      <c r="N23" s="131">
        <v>63.4</v>
      </c>
      <c r="O23" s="40"/>
      <c r="P23" s="131">
        <v>-7.1</v>
      </c>
      <c r="Q23" s="40"/>
      <c r="R23" s="131">
        <v>-9.4</v>
      </c>
      <c r="S23" s="40"/>
      <c r="T23" s="224">
        <v>932.5</v>
      </c>
      <c r="U23" s="40"/>
      <c r="V23" s="131">
        <v>-6.2</v>
      </c>
      <c r="W23" s="40"/>
      <c r="X23" s="131">
        <v>-8.4</v>
      </c>
      <c r="Y23" s="40"/>
    </row>
    <row r="24" spans="1:25" ht="12" customHeight="1">
      <c r="A24" s="111" t="s">
        <v>2</v>
      </c>
      <c r="B24" s="111"/>
      <c r="C24" s="40"/>
      <c r="D24" s="148"/>
      <c r="E24" s="40"/>
      <c r="F24" s="148"/>
      <c r="G24" s="40"/>
      <c r="H24" s="148"/>
      <c r="I24" s="40"/>
      <c r="J24" s="149"/>
      <c r="K24" s="40"/>
      <c r="L24" s="148"/>
      <c r="M24" s="40"/>
      <c r="N24" s="131"/>
      <c r="O24" s="40"/>
      <c r="P24" s="131"/>
      <c r="Q24" s="40"/>
      <c r="R24" s="131"/>
      <c r="S24" s="40"/>
      <c r="T24" s="224"/>
      <c r="U24" s="40"/>
      <c r="V24" s="131"/>
      <c r="W24" s="40"/>
      <c r="X24" s="131"/>
      <c r="Y24" s="40"/>
    </row>
    <row r="25" spans="1:25" ht="12" customHeight="1">
      <c r="A25" s="111">
        <v>2009</v>
      </c>
      <c r="B25" s="111" t="s">
        <v>285</v>
      </c>
      <c r="C25" s="40"/>
      <c r="D25" s="148">
        <v>0.5582</v>
      </c>
      <c r="E25" s="40"/>
      <c r="F25" s="148">
        <v>0.3745333333</v>
      </c>
      <c r="G25" s="40"/>
      <c r="H25" s="148">
        <v>0.8358</v>
      </c>
      <c r="I25" s="40"/>
      <c r="J25" s="149">
        <v>51.872766667</v>
      </c>
      <c r="K25" s="40"/>
      <c r="L25" s="148">
        <v>0.4249333333</v>
      </c>
      <c r="M25" s="40"/>
      <c r="N25" s="131">
        <v>55.8</v>
      </c>
      <c r="O25" s="40"/>
      <c r="P25" s="131">
        <v>-11.9</v>
      </c>
      <c r="Q25" s="40"/>
      <c r="R25" s="131">
        <v>-21.4</v>
      </c>
      <c r="S25" s="40"/>
      <c r="T25" s="224">
        <v>845.4</v>
      </c>
      <c r="U25" s="40"/>
      <c r="V25" s="131">
        <v>-9.3</v>
      </c>
      <c r="W25" s="40"/>
      <c r="X25" s="131">
        <v>-17</v>
      </c>
      <c r="Y25" s="40"/>
    </row>
    <row r="26" spans="1:25" ht="12" customHeight="1">
      <c r="A26" s="111" t="s">
        <v>38</v>
      </c>
      <c r="B26" s="111" t="s">
        <v>288</v>
      </c>
      <c r="C26" s="40"/>
      <c r="D26" s="148">
        <v>0.5389333333</v>
      </c>
      <c r="E26" s="40"/>
      <c r="F26" s="148">
        <v>0.3732333333</v>
      </c>
      <c r="G26" s="40"/>
      <c r="H26" s="148">
        <v>0.7974333333</v>
      </c>
      <c r="I26" s="40"/>
      <c r="J26" s="149">
        <v>51.970066667</v>
      </c>
      <c r="K26" s="40"/>
      <c r="L26" s="148">
        <v>0.4137333333</v>
      </c>
      <c r="M26" s="40"/>
      <c r="N26" s="131">
        <v>54.3</v>
      </c>
      <c r="O26" s="40"/>
      <c r="P26" s="131">
        <v>-2.6</v>
      </c>
      <c r="Q26" s="40"/>
      <c r="R26" s="131">
        <v>-24.1</v>
      </c>
      <c r="S26" s="40"/>
      <c r="T26" s="224">
        <v>796.8</v>
      </c>
      <c r="U26" s="40"/>
      <c r="V26" s="131">
        <v>-5.7</v>
      </c>
      <c r="W26" s="40"/>
      <c r="X26" s="131">
        <v>-23</v>
      </c>
      <c r="Y26" s="40"/>
    </row>
    <row r="27" spans="1:25" ht="12" customHeight="1">
      <c r="A27" s="111" t="s">
        <v>38</v>
      </c>
      <c r="B27" s="111" t="s">
        <v>291</v>
      </c>
      <c r="C27" s="40"/>
      <c r="D27" s="148">
        <v>0.6266666667</v>
      </c>
      <c r="E27" s="40"/>
      <c r="F27" s="148">
        <v>0.3905666667</v>
      </c>
      <c r="G27" s="40"/>
      <c r="H27" s="148">
        <v>0.7939666667</v>
      </c>
      <c r="I27" s="40"/>
      <c r="J27" s="149">
        <v>60.119466667</v>
      </c>
      <c r="K27" s="40"/>
      <c r="L27" s="148">
        <v>0.4505666667</v>
      </c>
      <c r="M27" s="40"/>
      <c r="N27" s="131">
        <v>59.6</v>
      </c>
      <c r="O27" s="40"/>
      <c r="P27" s="131">
        <v>9.7</v>
      </c>
      <c r="Q27" s="40"/>
      <c r="R27" s="131">
        <v>-12.6</v>
      </c>
      <c r="S27" s="40"/>
      <c r="T27" s="224">
        <v>856</v>
      </c>
      <c r="U27" s="40"/>
      <c r="V27" s="131">
        <v>7.4</v>
      </c>
      <c r="W27" s="40"/>
      <c r="X27" s="131">
        <v>-13.9</v>
      </c>
      <c r="Y27" s="40"/>
    </row>
    <row r="28" spans="1:25" ht="12" customHeight="1">
      <c r="A28" s="242" t="s">
        <v>38</v>
      </c>
      <c r="B28" s="242" t="s">
        <v>282</v>
      </c>
      <c r="C28" s="40"/>
      <c r="D28" s="148">
        <v>0.7053666667</v>
      </c>
      <c r="E28" s="40"/>
      <c r="F28" s="148">
        <v>0.4317333333</v>
      </c>
      <c r="G28" s="40"/>
      <c r="H28" s="148">
        <v>0.8137333333</v>
      </c>
      <c r="I28" s="40"/>
      <c r="J28" s="149">
        <v>65.0045</v>
      </c>
      <c r="K28" s="40"/>
      <c r="L28" s="148">
        <v>0.4849666667</v>
      </c>
      <c r="M28" s="40"/>
      <c r="N28" s="131">
        <v>64.5</v>
      </c>
      <c r="O28" s="40"/>
      <c r="P28" s="131">
        <v>8.3</v>
      </c>
      <c r="Q28" s="40"/>
      <c r="R28" s="131">
        <v>1.9</v>
      </c>
      <c r="S28" s="40"/>
      <c r="T28" s="224">
        <v>930</v>
      </c>
      <c r="U28" s="40"/>
      <c r="V28" s="131">
        <v>8.6</v>
      </c>
      <c r="W28" s="40"/>
      <c r="X28" s="131">
        <v>-0.3</v>
      </c>
      <c r="Y28" s="40"/>
    </row>
    <row r="29" spans="1:25" ht="15" customHeight="1">
      <c r="A29" s="111"/>
      <c r="B29" s="111"/>
      <c r="C29" s="40"/>
      <c r="D29" s="148"/>
      <c r="E29" s="40"/>
      <c r="F29" s="148"/>
      <c r="G29" s="40"/>
      <c r="H29" s="148"/>
      <c r="I29" s="40"/>
      <c r="J29" s="149"/>
      <c r="K29" s="40"/>
      <c r="L29" s="148"/>
      <c r="M29" s="40"/>
      <c r="N29" s="131"/>
      <c r="O29" s="40"/>
      <c r="P29" s="131"/>
      <c r="Q29" s="40"/>
      <c r="R29" s="131"/>
      <c r="S29" s="40"/>
      <c r="T29" s="224"/>
      <c r="U29" s="40"/>
      <c r="V29" s="131"/>
      <c r="W29" s="40"/>
      <c r="X29" s="131"/>
      <c r="Y29" s="40"/>
    </row>
    <row r="30" spans="1:25" ht="12" customHeight="1">
      <c r="A30" s="290" t="s">
        <v>168</v>
      </c>
      <c r="C30" s="40"/>
      <c r="D30" s="148"/>
      <c r="E30" s="40"/>
      <c r="F30" s="148"/>
      <c r="G30" s="40"/>
      <c r="H30" s="148"/>
      <c r="I30" s="40"/>
      <c r="J30" s="149"/>
      <c r="K30" s="40"/>
      <c r="L30" s="148"/>
      <c r="M30" s="40"/>
      <c r="N30" s="131"/>
      <c r="O30" s="40"/>
      <c r="P30" s="131"/>
      <c r="Q30" s="40"/>
      <c r="R30" s="131"/>
      <c r="S30" s="40"/>
      <c r="T30" s="224"/>
      <c r="U30" s="40"/>
      <c r="V30" s="131"/>
      <c r="W30" s="40"/>
      <c r="X30" s="131"/>
      <c r="Y30" s="40"/>
    </row>
    <row r="31" spans="1:25" ht="12" customHeight="1">
      <c r="A31" s="242">
        <v>2007</v>
      </c>
      <c r="B31" s="242" t="s">
        <v>282</v>
      </c>
      <c r="C31" s="40"/>
      <c r="D31" s="148">
        <v>0.7606</v>
      </c>
      <c r="E31" s="40"/>
      <c r="F31" s="148">
        <v>0.3722</v>
      </c>
      <c r="G31" s="40"/>
      <c r="H31" s="148">
        <v>0.8464</v>
      </c>
      <c r="I31" s="40"/>
      <c r="J31" s="149">
        <v>88.17</v>
      </c>
      <c r="K31" s="40"/>
      <c r="L31" s="148">
        <v>0.5348</v>
      </c>
      <c r="M31" s="40"/>
      <c r="N31" s="131">
        <v>71.2</v>
      </c>
      <c r="O31" s="40"/>
      <c r="P31" s="131">
        <v>4.2</v>
      </c>
      <c r="Q31" s="40"/>
      <c r="R31" s="131">
        <v>6.9</v>
      </c>
      <c r="S31" s="40"/>
      <c r="T31" s="224">
        <v>1008.8</v>
      </c>
      <c r="U31" s="40"/>
      <c r="V31" s="131">
        <v>2.1</v>
      </c>
      <c r="W31" s="40"/>
      <c r="X31" s="131">
        <v>5.2</v>
      </c>
      <c r="Y31" s="40"/>
    </row>
    <row r="32" spans="1:25" ht="12" customHeight="1">
      <c r="A32" s="111" t="s">
        <v>38</v>
      </c>
      <c r="B32" s="111" t="s">
        <v>283</v>
      </c>
      <c r="C32" s="40"/>
      <c r="D32" s="148">
        <v>0.7624</v>
      </c>
      <c r="E32" s="40"/>
      <c r="F32" s="148">
        <v>0.3681</v>
      </c>
      <c r="G32" s="40"/>
      <c r="H32" s="148">
        <v>0.8499</v>
      </c>
      <c r="I32" s="40"/>
      <c r="J32" s="149">
        <v>84.69</v>
      </c>
      <c r="K32" s="40"/>
      <c r="L32" s="148">
        <v>0.5197</v>
      </c>
      <c r="M32" s="40"/>
      <c r="N32" s="131">
        <v>70.3</v>
      </c>
      <c r="O32" s="40"/>
      <c r="P32" s="131">
        <v>-1.4</v>
      </c>
      <c r="Q32" s="40"/>
      <c r="R32" s="131">
        <v>5.5</v>
      </c>
      <c r="S32" s="40"/>
      <c r="T32" s="224">
        <v>1017.8</v>
      </c>
      <c r="U32" s="40"/>
      <c r="V32" s="131">
        <v>0.9</v>
      </c>
      <c r="W32" s="40"/>
      <c r="X32" s="131">
        <v>5</v>
      </c>
      <c r="Y32" s="40"/>
    </row>
    <row r="33" spans="1:25" ht="12" customHeight="1">
      <c r="A33" s="111" t="s">
        <v>38</v>
      </c>
      <c r="B33" s="111" t="s">
        <v>284</v>
      </c>
      <c r="C33" s="40"/>
      <c r="D33" s="148">
        <v>0.7686</v>
      </c>
      <c r="E33" s="40"/>
      <c r="F33" s="148">
        <v>0.3801</v>
      </c>
      <c r="G33" s="40"/>
      <c r="H33" s="148">
        <v>0.8811</v>
      </c>
      <c r="I33" s="40"/>
      <c r="J33" s="149">
        <v>86.26</v>
      </c>
      <c r="K33" s="40"/>
      <c r="L33" s="148">
        <v>0.5276</v>
      </c>
      <c r="M33" s="40"/>
      <c r="N33" s="131">
        <v>71.6</v>
      </c>
      <c r="O33" s="40"/>
      <c r="P33" s="131">
        <v>1.9</v>
      </c>
      <c r="Q33" s="40"/>
      <c r="R33" s="131">
        <v>5.2</v>
      </c>
      <c r="S33" s="40"/>
      <c r="T33" s="224">
        <v>1018.7</v>
      </c>
      <c r="U33" s="40"/>
      <c r="V33" s="131">
        <v>0.1</v>
      </c>
      <c r="W33" s="40"/>
      <c r="X33" s="131">
        <v>5</v>
      </c>
      <c r="Y33" s="40"/>
    </row>
    <row r="34" spans="1:25" ht="12" customHeight="1">
      <c r="A34" s="111" t="s">
        <v>2</v>
      </c>
      <c r="B34" s="111"/>
      <c r="C34" s="40"/>
      <c r="D34" s="148"/>
      <c r="E34" s="40"/>
      <c r="F34" s="148"/>
      <c r="G34" s="40"/>
      <c r="H34" s="148"/>
      <c r="I34" s="40"/>
      <c r="J34" s="149"/>
      <c r="K34" s="40"/>
      <c r="L34" s="148"/>
      <c r="M34" s="40"/>
      <c r="N34" s="131"/>
      <c r="O34" s="40"/>
      <c r="P34" s="131"/>
      <c r="Q34" s="40"/>
      <c r="R34" s="131"/>
      <c r="S34" s="40"/>
      <c r="T34" s="224"/>
      <c r="U34" s="40"/>
      <c r="V34" s="131"/>
      <c r="W34" s="40"/>
      <c r="X34" s="131"/>
      <c r="Y34" s="40"/>
    </row>
    <row r="35" spans="1:25" ht="12" customHeight="1">
      <c r="A35" s="111">
        <v>2008</v>
      </c>
      <c r="B35" s="111" t="s">
        <v>285</v>
      </c>
      <c r="C35" s="40"/>
      <c r="D35" s="148">
        <v>0.7718</v>
      </c>
      <c r="E35" s="40"/>
      <c r="F35" s="148">
        <v>0.3921</v>
      </c>
      <c r="G35" s="40"/>
      <c r="H35" s="148">
        <v>0.8758</v>
      </c>
      <c r="I35" s="40"/>
      <c r="J35" s="149">
        <v>83.17</v>
      </c>
      <c r="K35" s="40"/>
      <c r="L35" s="148">
        <v>0.5244</v>
      </c>
      <c r="M35" s="40"/>
      <c r="N35" s="131">
        <v>71.2</v>
      </c>
      <c r="O35" s="40"/>
      <c r="P35" s="131">
        <v>-0.5</v>
      </c>
      <c r="Q35" s="40"/>
      <c r="R35" s="131">
        <v>3.1</v>
      </c>
      <c r="S35" s="40"/>
      <c r="T35" s="224">
        <v>1020</v>
      </c>
      <c r="U35" s="40"/>
      <c r="V35" s="131">
        <v>0.1</v>
      </c>
      <c r="W35" s="40"/>
      <c r="X35" s="131">
        <v>3</v>
      </c>
      <c r="Y35" s="40"/>
    </row>
    <row r="36" spans="1:25" ht="12" customHeight="1">
      <c r="A36" s="111" t="s">
        <v>38</v>
      </c>
      <c r="B36" s="111" t="s">
        <v>286</v>
      </c>
      <c r="C36" s="40"/>
      <c r="D36" s="148">
        <v>0.7968</v>
      </c>
      <c r="E36" s="40"/>
      <c r="F36" s="148">
        <v>0.4057</v>
      </c>
      <c r="G36" s="40"/>
      <c r="H36" s="148">
        <v>0.8733</v>
      </c>
      <c r="I36" s="40"/>
      <c r="J36" s="149">
        <v>85.43</v>
      </c>
      <c r="K36" s="40"/>
      <c r="L36" s="148">
        <v>0.5402</v>
      </c>
      <c r="M36" s="40"/>
      <c r="N36" s="131">
        <v>73</v>
      </c>
      <c r="O36" s="40"/>
      <c r="P36" s="131">
        <v>2.4</v>
      </c>
      <c r="Q36" s="40"/>
      <c r="R36" s="131">
        <v>6</v>
      </c>
      <c r="S36" s="40"/>
      <c r="T36" s="224">
        <v>1030.4</v>
      </c>
      <c r="U36" s="40"/>
      <c r="V36" s="131">
        <v>1</v>
      </c>
      <c r="W36" s="40"/>
      <c r="X36" s="131">
        <v>3.9</v>
      </c>
      <c r="Y36" s="40"/>
    </row>
    <row r="37" spans="1:25" ht="12" customHeight="1">
      <c r="A37" s="242" t="s">
        <v>38</v>
      </c>
      <c r="B37" s="242" t="s">
        <v>287</v>
      </c>
      <c r="C37" s="40"/>
      <c r="D37" s="148">
        <v>0.8027</v>
      </c>
      <c r="E37" s="40"/>
      <c r="F37" s="148">
        <v>0.4007</v>
      </c>
      <c r="G37" s="40"/>
      <c r="H37" s="148">
        <v>0.8669</v>
      </c>
      <c r="I37" s="40"/>
      <c r="J37" s="149">
        <v>81.06</v>
      </c>
      <c r="K37" s="40"/>
      <c r="L37" s="148">
        <v>0.5176</v>
      </c>
      <c r="M37" s="40"/>
      <c r="N37" s="131">
        <v>71.6</v>
      </c>
      <c r="O37" s="40"/>
      <c r="P37" s="131">
        <v>-1.9</v>
      </c>
      <c r="Q37" s="40"/>
      <c r="R37" s="131">
        <v>4.4</v>
      </c>
      <c r="S37" s="40"/>
      <c r="T37" s="224">
        <v>1046.7</v>
      </c>
      <c r="U37" s="40"/>
      <c r="V37" s="131">
        <v>1.6</v>
      </c>
      <c r="W37" s="40"/>
      <c r="X37" s="131">
        <v>5.2</v>
      </c>
      <c r="Y37" s="40"/>
    </row>
    <row r="38" spans="1:25" ht="12" customHeight="1">
      <c r="A38" s="111" t="s">
        <v>38</v>
      </c>
      <c r="B38" s="111" t="s">
        <v>288</v>
      </c>
      <c r="C38" s="40"/>
      <c r="D38" s="148">
        <v>0.79</v>
      </c>
      <c r="E38" s="40"/>
      <c r="F38" s="148">
        <v>0.3989</v>
      </c>
      <c r="G38" s="40"/>
      <c r="H38" s="148">
        <v>0.85</v>
      </c>
      <c r="I38" s="40"/>
      <c r="J38" s="149">
        <v>80.94</v>
      </c>
      <c r="K38" s="40"/>
      <c r="L38" s="148">
        <v>0.5012</v>
      </c>
      <c r="M38" s="40"/>
      <c r="N38" s="131">
        <v>70.3</v>
      </c>
      <c r="O38" s="40"/>
      <c r="P38" s="131">
        <v>-1.8</v>
      </c>
      <c r="Q38" s="40"/>
      <c r="R38" s="131">
        <v>-1.3</v>
      </c>
      <c r="S38" s="40"/>
      <c r="T38" s="224">
        <v>1029</v>
      </c>
      <c r="U38" s="40"/>
      <c r="V38" s="131">
        <v>-1.7</v>
      </c>
      <c r="W38" s="40"/>
      <c r="X38" s="131">
        <v>2.4</v>
      </c>
      <c r="Y38" s="40"/>
    </row>
    <row r="39" spans="1:25" ht="12" customHeight="1">
      <c r="A39" s="111" t="s">
        <v>38</v>
      </c>
      <c r="B39" s="111" t="s">
        <v>289</v>
      </c>
      <c r="C39" s="40"/>
      <c r="D39" s="148">
        <v>0.7769</v>
      </c>
      <c r="E39" s="40"/>
      <c r="F39" s="148">
        <v>0.3951</v>
      </c>
      <c r="G39" s="40"/>
      <c r="H39" s="148">
        <v>0.8188</v>
      </c>
      <c r="I39" s="40"/>
      <c r="J39" s="149">
        <v>81</v>
      </c>
      <c r="K39" s="40"/>
      <c r="L39" s="148">
        <v>0.4992</v>
      </c>
      <c r="M39" s="40"/>
      <c r="N39" s="131">
        <v>69.3</v>
      </c>
      <c r="O39" s="40"/>
      <c r="P39" s="131">
        <v>-1.4</v>
      </c>
      <c r="Q39" s="40"/>
      <c r="R39" s="131">
        <v>-2.7</v>
      </c>
      <c r="S39" s="40"/>
      <c r="T39" s="224">
        <v>1014</v>
      </c>
      <c r="U39" s="40"/>
      <c r="V39" s="131">
        <v>-1.5</v>
      </c>
      <c r="W39" s="40"/>
      <c r="X39" s="131">
        <v>-2</v>
      </c>
      <c r="Y39" s="40"/>
    </row>
    <row r="40" spans="1:25" ht="12" customHeight="1">
      <c r="A40" s="111" t="s">
        <v>38</v>
      </c>
      <c r="B40" s="111" t="s">
        <v>290</v>
      </c>
      <c r="C40" s="40"/>
      <c r="D40" s="148">
        <v>0.7607</v>
      </c>
      <c r="E40" s="40"/>
      <c r="F40" s="148">
        <v>0.387</v>
      </c>
      <c r="G40" s="40"/>
      <c r="H40" s="148">
        <v>0.7997</v>
      </c>
      <c r="I40" s="40"/>
      <c r="J40" s="149">
        <v>81.32</v>
      </c>
      <c r="K40" s="40"/>
      <c r="L40" s="148">
        <v>0.4888</v>
      </c>
      <c r="M40" s="40"/>
      <c r="N40" s="131">
        <v>68.1</v>
      </c>
      <c r="O40" s="40"/>
      <c r="P40" s="131">
        <v>-1.7</v>
      </c>
      <c r="Q40" s="40"/>
      <c r="R40" s="131">
        <v>-7.5</v>
      </c>
      <c r="S40" s="40"/>
      <c r="T40" s="224">
        <v>994.6</v>
      </c>
      <c r="U40" s="40"/>
      <c r="V40" s="131">
        <v>-1.9</v>
      </c>
      <c r="W40" s="40"/>
      <c r="X40" s="131">
        <v>-3.6</v>
      </c>
      <c r="Y40" s="40"/>
    </row>
    <row r="41" spans="1:25" ht="12" customHeight="1">
      <c r="A41" s="111" t="s">
        <v>38</v>
      </c>
      <c r="B41" s="111" t="s">
        <v>291</v>
      </c>
      <c r="C41" s="40"/>
      <c r="D41" s="148">
        <v>0.7553</v>
      </c>
      <c r="E41" s="40"/>
      <c r="F41" s="148">
        <v>0.3798</v>
      </c>
      <c r="G41" s="40"/>
      <c r="H41" s="148">
        <v>0.7848</v>
      </c>
      <c r="I41" s="40"/>
      <c r="J41" s="149">
        <v>80.66</v>
      </c>
      <c r="K41" s="40"/>
      <c r="L41" s="148">
        <v>0.4791</v>
      </c>
      <c r="M41" s="40"/>
      <c r="N41" s="131">
        <v>67.2</v>
      </c>
      <c r="O41" s="40"/>
      <c r="P41" s="131">
        <v>-1.4</v>
      </c>
      <c r="Q41" s="40"/>
      <c r="R41" s="131">
        <v>-10.9</v>
      </c>
      <c r="S41" s="40"/>
      <c r="T41" s="224">
        <v>972.6</v>
      </c>
      <c r="U41" s="40"/>
      <c r="V41" s="131">
        <v>-2.2</v>
      </c>
      <c r="W41" s="40"/>
      <c r="X41" s="131">
        <v>-9.7</v>
      </c>
      <c r="Y41" s="40"/>
    </row>
    <row r="42" spans="1:25" ht="12" customHeight="1">
      <c r="A42" s="111" t="s">
        <v>38</v>
      </c>
      <c r="B42" s="111" t="s">
        <v>292</v>
      </c>
      <c r="C42" s="40"/>
      <c r="D42" s="148">
        <v>0.7102</v>
      </c>
      <c r="E42" s="40"/>
      <c r="F42" s="148">
        <v>0.3753</v>
      </c>
      <c r="G42" s="40"/>
      <c r="H42" s="148">
        <v>0.8031</v>
      </c>
      <c r="I42" s="40"/>
      <c r="J42" s="149">
        <v>77.62</v>
      </c>
      <c r="K42" s="40"/>
      <c r="L42" s="148">
        <v>0.4739</v>
      </c>
      <c r="M42" s="40"/>
      <c r="N42" s="131">
        <v>65.5</v>
      </c>
      <c r="O42" s="40"/>
      <c r="P42" s="131">
        <v>-2.5</v>
      </c>
      <c r="Q42" s="40"/>
      <c r="R42" s="131">
        <v>-6.6</v>
      </c>
      <c r="S42" s="40"/>
      <c r="T42" s="224">
        <v>953.8</v>
      </c>
      <c r="U42" s="40"/>
      <c r="V42" s="131">
        <v>-1.9</v>
      </c>
      <c r="W42" s="40"/>
      <c r="X42" s="131">
        <v>-9.8</v>
      </c>
      <c r="Y42" s="40"/>
    </row>
    <row r="43" spans="1:25" ht="12" customHeight="1">
      <c r="A43" s="111" t="s">
        <v>38</v>
      </c>
      <c r="B43" s="111" t="s">
        <v>293</v>
      </c>
      <c r="C43" s="40"/>
      <c r="D43" s="148">
        <v>0.6748</v>
      </c>
      <c r="E43" s="40"/>
      <c r="F43" s="148">
        <v>0.3749</v>
      </c>
      <c r="G43" s="40"/>
      <c r="H43" s="148">
        <v>0.8224</v>
      </c>
      <c r="I43" s="40"/>
      <c r="J43" s="149">
        <v>71.99</v>
      </c>
      <c r="K43" s="40"/>
      <c r="L43" s="148">
        <v>0.4689</v>
      </c>
      <c r="M43" s="40"/>
      <c r="N43" s="131">
        <v>63.8</v>
      </c>
      <c r="O43" s="40"/>
      <c r="P43" s="131">
        <v>-2.6</v>
      </c>
      <c r="Q43" s="40"/>
      <c r="R43" s="131">
        <v>-6.6</v>
      </c>
      <c r="S43" s="40"/>
      <c r="T43" s="224">
        <v>934.3</v>
      </c>
      <c r="U43" s="40"/>
      <c r="V43" s="131">
        <v>-2</v>
      </c>
      <c r="W43" s="40"/>
      <c r="X43" s="131">
        <v>-5.4</v>
      </c>
      <c r="Y43" s="40"/>
    </row>
    <row r="44" spans="1:25" ht="12" customHeight="1">
      <c r="A44" s="111" t="s">
        <v>38</v>
      </c>
      <c r="B44" s="111" t="s">
        <v>282</v>
      </c>
      <c r="C44" s="40"/>
      <c r="D44" s="148">
        <v>0.6137</v>
      </c>
      <c r="E44" s="40"/>
      <c r="F44" s="148">
        <v>0.3604</v>
      </c>
      <c r="G44" s="40"/>
      <c r="H44" s="148">
        <v>0.8809</v>
      </c>
      <c r="I44" s="40"/>
      <c r="J44" s="149">
        <v>61.99</v>
      </c>
      <c r="K44" s="40"/>
      <c r="L44" s="148">
        <v>0.4587</v>
      </c>
      <c r="M44" s="40"/>
      <c r="N44" s="131">
        <v>60.7</v>
      </c>
      <c r="O44" s="40"/>
      <c r="P44" s="131">
        <v>-4.8</v>
      </c>
      <c r="Q44" s="40"/>
      <c r="R44" s="131">
        <v>-14.7</v>
      </c>
      <c r="S44" s="40"/>
      <c r="T44" s="224">
        <v>909.3</v>
      </c>
      <c r="U44" s="40"/>
      <c r="V44" s="131">
        <v>-2.7</v>
      </c>
      <c r="W44" s="40"/>
      <c r="X44" s="131">
        <v>-9.9</v>
      </c>
      <c r="Y44" s="40"/>
    </row>
    <row r="45" spans="1:25" ht="12" customHeight="1">
      <c r="A45" s="111" t="s">
        <v>38</v>
      </c>
      <c r="B45" s="111" t="s">
        <v>283</v>
      </c>
      <c r="C45" s="40"/>
      <c r="D45" s="148">
        <v>0.5651</v>
      </c>
      <c r="E45" s="40"/>
      <c r="F45" s="148">
        <v>0.3686</v>
      </c>
      <c r="G45" s="40"/>
      <c r="H45" s="148">
        <v>0.86</v>
      </c>
      <c r="I45" s="40"/>
      <c r="J45" s="149">
        <v>54.8038</v>
      </c>
      <c r="K45" s="40"/>
      <c r="L45" s="148">
        <v>0.4442</v>
      </c>
      <c r="M45" s="40"/>
      <c r="N45" s="131">
        <v>57.4</v>
      </c>
      <c r="O45" s="40"/>
      <c r="P45" s="131">
        <v>-5.5</v>
      </c>
      <c r="Q45" s="40"/>
      <c r="R45" s="131">
        <v>-18.3</v>
      </c>
      <c r="S45" s="40"/>
      <c r="T45" s="224">
        <v>882.4</v>
      </c>
      <c r="U45" s="40"/>
      <c r="V45" s="131">
        <v>-3</v>
      </c>
      <c r="W45" s="40"/>
      <c r="X45" s="131">
        <v>-13.3</v>
      </c>
      <c r="Y45" s="40"/>
    </row>
    <row r="46" spans="1:25" ht="12" customHeight="1">
      <c r="A46" s="111" t="s">
        <v>38</v>
      </c>
      <c r="B46" s="111" t="s">
        <v>284</v>
      </c>
      <c r="C46" s="40"/>
      <c r="D46" s="148">
        <v>0.5569</v>
      </c>
      <c r="E46" s="40"/>
      <c r="F46" s="148">
        <v>0.3735</v>
      </c>
      <c r="G46" s="40"/>
      <c r="H46" s="148">
        <v>0.832</v>
      </c>
      <c r="I46" s="40"/>
      <c r="J46" s="149">
        <v>50.8545</v>
      </c>
      <c r="K46" s="40"/>
      <c r="L46" s="148">
        <v>0.4146</v>
      </c>
      <c r="M46" s="40"/>
      <c r="N46" s="131">
        <v>55.1</v>
      </c>
      <c r="O46" s="40"/>
      <c r="P46" s="131">
        <v>-4</v>
      </c>
      <c r="Q46" s="40"/>
      <c r="R46" s="131">
        <v>-23</v>
      </c>
      <c r="S46" s="40"/>
      <c r="T46" s="224">
        <v>819.8</v>
      </c>
      <c r="U46" s="40"/>
      <c r="V46" s="131">
        <v>-7.1</v>
      </c>
      <c r="W46" s="40"/>
      <c r="X46" s="131">
        <v>-19.5</v>
      </c>
      <c r="Y46" s="40"/>
    </row>
    <row r="47" spans="1:25" ht="12" customHeight="1">
      <c r="A47" s="111" t="s">
        <v>2</v>
      </c>
      <c r="B47" s="111"/>
      <c r="C47" s="40"/>
      <c r="D47" s="148"/>
      <c r="E47" s="40"/>
      <c r="F47" s="148"/>
      <c r="G47" s="40"/>
      <c r="H47" s="148"/>
      <c r="I47" s="40"/>
      <c r="J47" s="149"/>
      <c r="K47" s="40"/>
      <c r="L47" s="148"/>
      <c r="M47" s="40"/>
      <c r="N47" s="131"/>
      <c r="O47" s="40"/>
      <c r="P47" s="131"/>
      <c r="Q47" s="40"/>
      <c r="R47" s="131"/>
      <c r="S47" s="40"/>
      <c r="T47" s="224"/>
      <c r="U47" s="40"/>
      <c r="V47" s="131"/>
      <c r="W47" s="40"/>
      <c r="X47" s="131"/>
      <c r="Y47" s="40"/>
    </row>
    <row r="48" spans="1:25" ht="12" customHeight="1">
      <c r="A48" s="111">
        <v>2009</v>
      </c>
      <c r="B48" s="111" t="s">
        <v>285</v>
      </c>
      <c r="C48" s="40"/>
      <c r="D48" s="148">
        <v>0.5526</v>
      </c>
      <c r="E48" s="40"/>
      <c r="F48" s="148">
        <v>0.3815</v>
      </c>
      <c r="G48" s="40"/>
      <c r="H48" s="148">
        <v>0.8154</v>
      </c>
      <c r="I48" s="40"/>
      <c r="J48" s="149">
        <v>49.96</v>
      </c>
      <c r="K48" s="40"/>
      <c r="L48" s="148">
        <v>0.416</v>
      </c>
      <c r="M48" s="40"/>
      <c r="N48" s="131">
        <v>54.9</v>
      </c>
      <c r="O48" s="40"/>
      <c r="P48" s="131">
        <v>-0.4</v>
      </c>
      <c r="Q48" s="40"/>
      <c r="R48" s="131">
        <v>-22.9</v>
      </c>
      <c r="S48" s="40"/>
      <c r="T48" s="224">
        <v>833.9</v>
      </c>
      <c r="U48" s="40"/>
      <c r="V48" s="131">
        <v>1.7</v>
      </c>
      <c r="W48" s="40"/>
      <c r="X48" s="131">
        <v>-18.2</v>
      </c>
      <c r="Y48" s="40"/>
    </row>
    <row r="49" spans="1:25" ht="12" customHeight="1">
      <c r="A49" s="111" t="s">
        <v>38</v>
      </c>
      <c r="B49" s="111" t="s">
        <v>286</v>
      </c>
      <c r="C49" s="40"/>
      <c r="D49" s="148">
        <v>0.5151</v>
      </c>
      <c r="E49" s="40"/>
      <c r="F49" s="148">
        <v>0.3576</v>
      </c>
      <c r="G49" s="40"/>
      <c r="H49" s="148">
        <v>0.7938</v>
      </c>
      <c r="I49" s="40"/>
      <c r="J49" s="149">
        <v>47.64</v>
      </c>
      <c r="K49" s="40"/>
      <c r="L49" s="148">
        <v>0.4022</v>
      </c>
      <c r="M49" s="40"/>
      <c r="N49" s="131">
        <v>52.3</v>
      </c>
      <c r="O49" s="40"/>
      <c r="P49" s="131">
        <v>-4.7</v>
      </c>
      <c r="Q49" s="40"/>
      <c r="R49" s="131">
        <v>-28.3</v>
      </c>
      <c r="S49" s="40"/>
      <c r="T49" s="224">
        <v>791.7</v>
      </c>
      <c r="U49" s="40"/>
      <c r="V49" s="131">
        <v>-5.1</v>
      </c>
      <c r="W49" s="40"/>
      <c r="X49" s="131">
        <v>-23.2</v>
      </c>
      <c r="Y49" s="40"/>
    </row>
    <row r="50" spans="1:25" ht="12" customHeight="1">
      <c r="A50" s="242" t="s">
        <v>38</v>
      </c>
      <c r="B50" s="242" t="s">
        <v>287</v>
      </c>
      <c r="C50" s="40"/>
      <c r="D50" s="148">
        <v>0.5308</v>
      </c>
      <c r="E50" s="40"/>
      <c r="F50" s="148">
        <v>0.3739</v>
      </c>
      <c r="G50" s="40"/>
      <c r="H50" s="148">
        <v>0.7979</v>
      </c>
      <c r="I50" s="40"/>
      <c r="J50" s="149">
        <v>51.8459</v>
      </c>
      <c r="K50" s="40"/>
      <c r="L50" s="148">
        <v>0.4067</v>
      </c>
      <c r="M50" s="40"/>
      <c r="N50" s="131">
        <v>53.8</v>
      </c>
      <c r="O50" s="40"/>
      <c r="P50" s="131">
        <v>2.9</v>
      </c>
      <c r="Q50" s="40"/>
      <c r="R50" s="131">
        <v>-24.8</v>
      </c>
      <c r="S50" s="40"/>
      <c r="T50" s="224">
        <v>774.8</v>
      </c>
      <c r="U50" s="40"/>
      <c r="V50" s="131">
        <v>-2.1</v>
      </c>
      <c r="W50" s="40"/>
      <c r="X50" s="131">
        <v>-26</v>
      </c>
      <c r="Y50" s="40"/>
    </row>
    <row r="51" spans="1:25" ht="12" customHeight="1">
      <c r="A51" s="111" t="s">
        <v>38</v>
      </c>
      <c r="B51" s="111" t="s">
        <v>288</v>
      </c>
      <c r="C51" s="40"/>
      <c r="D51" s="148">
        <v>0.5709</v>
      </c>
      <c r="E51" s="40"/>
      <c r="F51" s="148">
        <v>0.3882</v>
      </c>
      <c r="G51" s="40"/>
      <c r="H51" s="148">
        <v>0.8006</v>
      </c>
      <c r="I51" s="40"/>
      <c r="J51" s="149">
        <v>56.4243</v>
      </c>
      <c r="K51" s="40"/>
      <c r="L51" s="148">
        <v>0.4323</v>
      </c>
      <c r="M51" s="40"/>
      <c r="N51" s="131">
        <v>56.9</v>
      </c>
      <c r="O51" s="40"/>
      <c r="P51" s="131">
        <v>5.6</v>
      </c>
      <c r="Q51" s="40"/>
      <c r="R51" s="131">
        <v>-19.1</v>
      </c>
      <c r="S51" s="40"/>
      <c r="T51" s="224">
        <v>823.9</v>
      </c>
      <c r="U51" s="40"/>
      <c r="V51" s="131">
        <v>6.3</v>
      </c>
      <c r="W51" s="40"/>
      <c r="X51" s="131">
        <v>-19.9</v>
      </c>
      <c r="Y51" s="40"/>
    </row>
    <row r="52" spans="1:25" ht="12" customHeight="1">
      <c r="A52" s="111" t="s">
        <v>38</v>
      </c>
      <c r="B52" s="111" t="s">
        <v>289</v>
      </c>
      <c r="C52" s="40"/>
      <c r="D52" s="148">
        <v>0.5989</v>
      </c>
      <c r="E52" s="40"/>
      <c r="F52" s="148">
        <v>0.3891</v>
      </c>
      <c r="G52" s="40"/>
      <c r="H52" s="148">
        <v>0.7855</v>
      </c>
      <c r="I52" s="40"/>
      <c r="J52" s="149">
        <v>57.9167</v>
      </c>
      <c r="K52" s="40"/>
      <c r="L52" s="148">
        <v>0.4394</v>
      </c>
      <c r="M52" s="40"/>
      <c r="N52" s="131">
        <v>58</v>
      </c>
      <c r="O52" s="40"/>
      <c r="P52" s="131">
        <v>1.9</v>
      </c>
      <c r="Q52" s="40"/>
      <c r="R52" s="131">
        <v>-16.4</v>
      </c>
      <c r="S52" s="40"/>
      <c r="T52" s="224">
        <v>828.3</v>
      </c>
      <c r="U52" s="40"/>
      <c r="V52" s="131">
        <v>0.5</v>
      </c>
      <c r="W52" s="40"/>
      <c r="X52" s="131">
        <v>-18.3</v>
      </c>
      <c r="Y52" s="40"/>
    </row>
    <row r="53" spans="1:25" ht="12" customHeight="1">
      <c r="A53" s="111" t="s">
        <v>38</v>
      </c>
      <c r="B53" s="111" t="s">
        <v>290</v>
      </c>
      <c r="C53" s="40"/>
      <c r="D53" s="148">
        <v>0.6374</v>
      </c>
      <c r="E53" s="40"/>
      <c r="F53" s="148">
        <v>0.3894</v>
      </c>
      <c r="G53" s="40"/>
      <c r="H53" s="148">
        <v>0.7953</v>
      </c>
      <c r="I53" s="40"/>
      <c r="J53" s="149">
        <v>61.6254</v>
      </c>
      <c r="K53" s="40"/>
      <c r="L53" s="148">
        <v>0.455</v>
      </c>
      <c r="M53" s="40"/>
      <c r="N53" s="131">
        <v>60.3</v>
      </c>
      <c r="O53" s="40"/>
      <c r="P53" s="131">
        <v>4.1</v>
      </c>
      <c r="Q53" s="40"/>
      <c r="R53" s="131">
        <v>-11.4</v>
      </c>
      <c r="S53" s="40"/>
      <c r="T53" s="224">
        <v>856.5</v>
      </c>
      <c r="U53" s="40"/>
      <c r="V53" s="131">
        <v>3.4</v>
      </c>
      <c r="W53" s="40"/>
      <c r="X53" s="131">
        <v>-13.9</v>
      </c>
      <c r="Y53" s="40"/>
    </row>
    <row r="54" spans="1:25" ht="12" customHeight="1">
      <c r="A54" s="111" t="s">
        <v>38</v>
      </c>
      <c r="B54" s="111" t="s">
        <v>291</v>
      </c>
      <c r="C54" s="40"/>
      <c r="D54" s="148">
        <v>0.6437</v>
      </c>
      <c r="E54" s="40"/>
      <c r="F54" s="148">
        <v>0.3932</v>
      </c>
      <c r="G54" s="40"/>
      <c r="H54" s="148">
        <v>0.8011</v>
      </c>
      <c r="I54" s="40"/>
      <c r="J54" s="149">
        <v>60.8163</v>
      </c>
      <c r="K54" s="40"/>
      <c r="L54" s="148">
        <v>0.4573</v>
      </c>
      <c r="M54" s="40"/>
      <c r="N54" s="131">
        <v>60.6</v>
      </c>
      <c r="O54" s="40"/>
      <c r="P54" s="131">
        <v>0.5</v>
      </c>
      <c r="Q54" s="40"/>
      <c r="R54" s="131">
        <v>-9.8</v>
      </c>
      <c r="S54" s="40"/>
      <c r="T54" s="224">
        <v>883.2</v>
      </c>
      <c r="U54" s="40"/>
      <c r="V54" s="131">
        <v>3.1</v>
      </c>
      <c r="W54" s="40"/>
      <c r="X54" s="131">
        <v>-9.2</v>
      </c>
      <c r="Y54" s="40"/>
    </row>
    <row r="55" spans="1:25" ht="12" customHeight="1">
      <c r="A55" s="111" t="s">
        <v>38</v>
      </c>
      <c r="B55" s="111" t="s">
        <v>292</v>
      </c>
      <c r="C55" s="40"/>
      <c r="D55" s="148">
        <v>0.6754</v>
      </c>
      <c r="E55" s="40"/>
      <c r="F55" s="148">
        <v>0.4082</v>
      </c>
      <c r="G55" s="40"/>
      <c r="H55" s="148">
        <v>0.8089</v>
      </c>
      <c r="I55" s="40"/>
      <c r="J55" s="149">
        <v>64.1388</v>
      </c>
      <c r="K55" s="40"/>
      <c r="L55" s="148">
        <v>0.4736</v>
      </c>
      <c r="M55" s="40"/>
      <c r="N55" s="131">
        <v>62.9</v>
      </c>
      <c r="O55" s="40"/>
      <c r="P55" s="131">
        <v>3.7</v>
      </c>
      <c r="Q55" s="40"/>
      <c r="R55" s="131">
        <v>-4.1</v>
      </c>
      <c r="S55" s="40"/>
      <c r="T55" s="224">
        <v>904.2</v>
      </c>
      <c r="U55" s="40"/>
      <c r="V55" s="131">
        <v>2.4</v>
      </c>
      <c r="W55" s="40"/>
      <c r="X55" s="131">
        <v>-5.2</v>
      </c>
      <c r="Y55" s="40"/>
    </row>
    <row r="56" spans="1:25" ht="12" customHeight="1">
      <c r="A56" s="111" t="s">
        <v>38</v>
      </c>
      <c r="B56" s="111" t="s">
        <v>293</v>
      </c>
      <c r="C56" s="40"/>
      <c r="D56" s="148">
        <v>0.7024</v>
      </c>
      <c r="E56" s="40"/>
      <c r="F56" s="148">
        <v>0.4304</v>
      </c>
      <c r="G56" s="40"/>
      <c r="H56" s="148">
        <v>0.8166</v>
      </c>
      <c r="I56" s="40"/>
      <c r="J56" s="149">
        <v>64.2916</v>
      </c>
      <c r="K56" s="40"/>
      <c r="L56" s="148">
        <v>0.4827</v>
      </c>
      <c r="M56" s="40"/>
      <c r="N56" s="131">
        <v>64.3</v>
      </c>
      <c r="O56" s="40"/>
      <c r="P56" s="131">
        <v>2.3</v>
      </c>
      <c r="Q56" s="40"/>
      <c r="R56" s="131">
        <v>0.8</v>
      </c>
      <c r="S56" s="40"/>
      <c r="T56" s="224">
        <v>927.6</v>
      </c>
      <c r="U56" s="40"/>
      <c r="V56" s="131">
        <v>2.6</v>
      </c>
      <c r="W56" s="40"/>
      <c r="X56" s="131">
        <v>-0.7</v>
      </c>
      <c r="Y56" s="40"/>
    </row>
    <row r="57" spans="1:25" ht="12" customHeight="1">
      <c r="A57" s="243" t="s">
        <v>38</v>
      </c>
      <c r="B57" s="243" t="s">
        <v>282</v>
      </c>
      <c r="C57" s="146"/>
      <c r="D57" s="157">
        <v>0.7383</v>
      </c>
      <c r="E57" s="146"/>
      <c r="F57" s="157">
        <v>0.4566</v>
      </c>
      <c r="G57" s="146"/>
      <c r="H57" s="157">
        <v>0.8157</v>
      </c>
      <c r="I57" s="146"/>
      <c r="J57" s="158">
        <v>66.5831</v>
      </c>
      <c r="K57" s="146"/>
      <c r="L57" s="157">
        <v>0.4986</v>
      </c>
      <c r="M57" s="146"/>
      <c r="N57" s="159">
        <v>66.5</v>
      </c>
      <c r="O57" s="146"/>
      <c r="P57" s="131">
        <v>3.4</v>
      </c>
      <c r="Q57" s="40"/>
      <c r="R57" s="131">
        <v>9.4</v>
      </c>
      <c r="S57" s="40"/>
      <c r="T57" s="224">
        <v>958.2</v>
      </c>
      <c r="U57" s="40"/>
      <c r="V57" s="131">
        <v>3.3</v>
      </c>
      <c r="W57" s="40"/>
      <c r="X57" s="131">
        <v>5.4</v>
      </c>
      <c r="Y57" s="40"/>
    </row>
    <row r="58" spans="1:25" ht="1.5" customHeight="1">
      <c r="A58" s="147"/>
      <c r="B58" s="147"/>
      <c r="C58" s="140"/>
      <c r="D58" s="141"/>
      <c r="E58" s="140"/>
      <c r="F58" s="141"/>
      <c r="G58" s="140"/>
      <c r="H58" s="141"/>
      <c r="I58" s="140"/>
      <c r="J58" s="142"/>
      <c r="K58" s="140"/>
      <c r="L58" s="141"/>
      <c r="M58" s="140"/>
      <c r="N58" s="144"/>
      <c r="O58" s="140"/>
      <c r="P58" s="144"/>
      <c r="Q58" s="140"/>
      <c r="R58" s="140"/>
      <c r="S58" s="140"/>
      <c r="T58" s="143"/>
      <c r="U58" s="140"/>
      <c r="V58" s="142"/>
      <c r="W58" s="140"/>
      <c r="X58" s="144"/>
      <c r="Y58" s="140"/>
    </row>
    <row r="59" spans="1:25" ht="11.25" customHeight="1">
      <c r="A59" s="156"/>
      <c r="B59" s="156"/>
      <c r="C59" s="146"/>
      <c r="D59" s="157"/>
      <c r="E59" s="146"/>
      <c r="F59" s="157"/>
      <c r="G59" s="146"/>
      <c r="H59" s="157"/>
      <c r="I59" s="146"/>
      <c r="J59" s="158"/>
      <c r="K59" s="146"/>
      <c r="L59" s="157"/>
      <c r="M59" s="146"/>
      <c r="N59" s="159"/>
      <c r="O59" s="146"/>
      <c r="P59" s="159"/>
      <c r="Q59" s="146"/>
      <c r="R59" s="146"/>
      <c r="S59" s="146"/>
      <c r="T59" s="160"/>
      <c r="U59" s="146"/>
      <c r="V59" s="158"/>
      <c r="W59" s="146"/>
      <c r="X59" s="159"/>
      <c r="Y59" s="146"/>
    </row>
    <row r="60" spans="1:25" ht="11.25" customHeight="1">
      <c r="A60" s="60" t="s">
        <v>141</v>
      </c>
      <c r="B60" s="60"/>
      <c r="C60" s="220"/>
      <c r="D60" s="220"/>
      <c r="E60" s="220"/>
      <c r="F60" s="220"/>
      <c r="G60" s="220"/>
      <c r="H60" s="220"/>
      <c r="I60" s="220"/>
      <c r="J60" s="220"/>
      <c r="K60" s="220"/>
      <c r="L60" s="222"/>
      <c r="M60" s="222"/>
      <c r="N60" s="222"/>
      <c r="O60" s="222"/>
      <c r="P60" s="222"/>
      <c r="Q60" s="222"/>
      <c r="R60" s="222"/>
      <c r="S60" s="222"/>
      <c r="T60" s="222"/>
      <c r="U60" s="146"/>
      <c r="V60" s="146"/>
      <c r="W60" s="146"/>
      <c r="X60" s="146"/>
      <c r="Y60" s="146"/>
    </row>
    <row r="61" spans="1:25" ht="11.25" customHeight="1">
      <c r="A61" s="60" t="s">
        <v>142</v>
      </c>
      <c r="B61" s="60"/>
      <c r="C61" s="220"/>
      <c r="D61" s="220"/>
      <c r="E61" s="220"/>
      <c r="F61" s="220"/>
      <c r="G61" s="220"/>
      <c r="H61" s="220"/>
      <c r="I61" s="220"/>
      <c r="J61" s="220"/>
      <c r="K61" s="220"/>
      <c r="L61" s="222"/>
      <c r="M61" s="222"/>
      <c r="N61" s="222"/>
      <c r="O61" s="222"/>
      <c r="P61" s="222"/>
      <c r="Q61" s="222"/>
      <c r="R61" s="222"/>
      <c r="S61" s="222"/>
      <c r="T61" s="222"/>
      <c r="U61" s="146"/>
      <c r="V61" s="146"/>
      <c r="W61" s="146"/>
      <c r="X61" s="146"/>
      <c r="Y61" s="146"/>
    </row>
    <row r="62" spans="1:25" ht="11.25" customHeight="1">
      <c r="A62" s="146" t="s">
        <v>244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</row>
    <row r="63" ht="13.5" customHeight="1">
      <c r="A63" s="51" t="s">
        <v>243</v>
      </c>
    </row>
  </sheetData>
  <sheetProtection/>
  <mergeCells count="16">
    <mergeCell ref="R10:S10"/>
    <mergeCell ref="X10:Y10"/>
    <mergeCell ref="V10:W10"/>
    <mergeCell ref="T10:U10"/>
    <mergeCell ref="A5:C9"/>
    <mergeCell ref="T5:Y5"/>
    <mergeCell ref="P6:S6"/>
    <mergeCell ref="V6:Y6"/>
    <mergeCell ref="N10:O10"/>
    <mergeCell ref="P10:Q10"/>
    <mergeCell ref="J10:K10"/>
    <mergeCell ref="L10:M10"/>
    <mergeCell ref="A10:C10"/>
    <mergeCell ref="D10:E10"/>
    <mergeCell ref="F10:G10"/>
    <mergeCell ref="H10:I10"/>
  </mergeCells>
  <printOptions horizontalCentered="1"/>
  <pageMargins left="0.27" right="0.27" top="0.5511811023622047" bottom="0.3937007874015748" header="0.31496062992125984" footer="0.31496062992125984"/>
  <pageSetup horizontalDpi="600" verticalDpi="600" orientation="portrait" paperSize="9" r:id="rId1"/>
  <headerFooter alignWithMargins="0">
    <oddHeader>&amp;C&amp;"Arial,Bold Italic"Overseas Merchandise Trade: October 2009</oddHeader>
    <oddFooter>&amp;R&amp;"Arial Mäori,Bold Italic"Published by Statistics New Zealand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pane ySplit="12" topLeftCell="A13" activePane="bottomLeft" state="frozen"/>
      <selection pane="topLeft" activeCell="A1" sqref="A1:B1"/>
      <selection pane="bottomLeft" activeCell="A1" sqref="A1:B1"/>
    </sheetView>
  </sheetViews>
  <sheetFormatPr defaultColWidth="9.140625" defaultRowHeight="12" customHeight="1"/>
  <cols>
    <col min="1" max="1" width="4.140625" style="51" customWidth="1"/>
    <col min="2" max="2" width="5.7109375" style="51" customWidth="1"/>
    <col min="3" max="3" width="1.28515625" style="51" customWidth="1"/>
    <col min="4" max="4" width="8.57421875" style="51" customWidth="1"/>
    <col min="5" max="5" width="1.8515625" style="51" customWidth="1"/>
    <col min="6" max="6" width="8.57421875" style="51" customWidth="1"/>
    <col min="7" max="7" width="1.8515625" style="51" customWidth="1"/>
    <col min="8" max="8" width="8.57421875" style="51" customWidth="1"/>
    <col min="9" max="9" width="1.8515625" style="51" customWidth="1"/>
    <col min="10" max="10" width="8.57421875" style="51" customWidth="1"/>
    <col min="11" max="11" width="1.421875" style="51" customWidth="1"/>
    <col min="12" max="12" width="8.57421875" style="51" customWidth="1"/>
    <col min="13" max="13" width="1.421875" style="51" customWidth="1"/>
    <col min="14" max="14" width="8.57421875" style="51" customWidth="1"/>
    <col min="15" max="15" width="1.8515625" style="51" customWidth="1"/>
    <col min="16" max="16" width="8.57421875" style="51" customWidth="1"/>
    <col min="17" max="17" width="1.7109375" style="51" customWidth="1"/>
    <col min="18" max="18" width="8.57421875" style="51" customWidth="1"/>
    <col min="19" max="19" width="2.00390625" style="51" customWidth="1"/>
    <col min="20" max="16384" width="9.140625" style="51" customWidth="1"/>
  </cols>
  <sheetData>
    <row r="1" spans="1:19" s="45" customFormat="1" ht="12.75" customHeight="1">
      <c r="A1" s="486" t="s">
        <v>99</v>
      </c>
      <c r="B1" s="486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45" customFormat="1" ht="7.5" customHeight="1">
      <c r="A2" s="138"/>
      <c r="B2" s="138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186" customFormat="1" ht="15.75" customHeight="1">
      <c r="A3" s="176" t="s">
        <v>69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s="186" customFormat="1" ht="15.75" customHeight="1">
      <c r="A4" s="178" t="s">
        <v>252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</row>
    <row r="5" spans="1:19" ht="7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146"/>
      <c r="O5" s="146"/>
      <c r="P5" s="146"/>
      <c r="Q5" s="146"/>
      <c r="R5" s="146"/>
      <c r="S5" s="146"/>
    </row>
    <row r="6" spans="1:19" ht="12" customHeight="1">
      <c r="A6" s="451"/>
      <c r="B6" s="451"/>
      <c r="C6" s="452"/>
      <c r="D6" s="457" t="s">
        <v>100</v>
      </c>
      <c r="E6" s="386"/>
      <c r="F6" s="386"/>
      <c r="G6" s="386"/>
      <c r="H6" s="386"/>
      <c r="I6" s="387"/>
      <c r="J6" s="455" t="s">
        <v>101</v>
      </c>
      <c r="K6" s="443"/>
      <c r="L6" s="443"/>
      <c r="M6" s="443"/>
      <c r="N6" s="443"/>
      <c r="O6" s="443"/>
      <c r="P6" s="443"/>
      <c r="Q6" s="443"/>
      <c r="R6" s="443"/>
      <c r="S6" s="443"/>
    </row>
    <row r="7" spans="1:19" ht="10.5" customHeight="1">
      <c r="A7" s="453"/>
      <c r="B7" s="453"/>
      <c r="C7" s="454"/>
      <c r="D7" s="464" t="s">
        <v>176</v>
      </c>
      <c r="E7" s="465"/>
      <c r="F7" s="465"/>
      <c r="G7" s="465"/>
      <c r="H7" s="465"/>
      <c r="I7" s="466"/>
      <c r="J7" s="464" t="s">
        <v>177</v>
      </c>
      <c r="K7" s="465"/>
      <c r="L7" s="465"/>
      <c r="M7" s="466"/>
      <c r="N7" s="462" t="s">
        <v>102</v>
      </c>
      <c r="O7" s="490"/>
      <c r="P7" s="490"/>
      <c r="Q7" s="490"/>
      <c r="R7" s="490"/>
      <c r="S7" s="490"/>
    </row>
    <row r="8" spans="1:19" s="38" customFormat="1" ht="10.5" customHeight="1">
      <c r="A8" s="453"/>
      <c r="B8" s="453"/>
      <c r="C8" s="454"/>
      <c r="D8" s="476"/>
      <c r="E8" s="489"/>
      <c r="F8" s="489"/>
      <c r="G8" s="489"/>
      <c r="H8" s="489"/>
      <c r="I8" s="477"/>
      <c r="J8" s="467"/>
      <c r="K8" s="468"/>
      <c r="L8" s="468"/>
      <c r="M8" s="469"/>
      <c r="N8" s="413" t="s">
        <v>118</v>
      </c>
      <c r="O8" s="400"/>
      <c r="P8" s="413" t="s">
        <v>238</v>
      </c>
      <c r="Q8" s="491"/>
      <c r="R8" s="464" t="s">
        <v>239</v>
      </c>
      <c r="S8" s="465"/>
    </row>
    <row r="9" spans="1:19" s="38" customFormat="1" ht="12" customHeight="1">
      <c r="A9" s="453"/>
      <c r="B9" s="453"/>
      <c r="C9" s="454"/>
      <c r="D9" s="460" t="s">
        <v>96</v>
      </c>
      <c r="E9" s="461"/>
      <c r="F9" s="460" t="s">
        <v>97</v>
      </c>
      <c r="G9" s="461"/>
      <c r="H9" s="460" t="s">
        <v>98</v>
      </c>
      <c r="I9" s="461"/>
      <c r="J9" s="470"/>
      <c r="K9" s="471"/>
      <c r="L9" s="471"/>
      <c r="M9" s="472"/>
      <c r="N9" s="411"/>
      <c r="O9" s="402"/>
      <c r="P9" s="470"/>
      <c r="Q9" s="472"/>
      <c r="R9" s="467"/>
      <c r="S9" s="468"/>
    </row>
    <row r="10" spans="1:19" s="38" customFormat="1" ht="12" customHeight="1">
      <c r="A10" s="453"/>
      <c r="B10" s="453"/>
      <c r="C10" s="454"/>
      <c r="D10" s="462"/>
      <c r="E10" s="463"/>
      <c r="F10" s="462"/>
      <c r="G10" s="463"/>
      <c r="H10" s="462"/>
      <c r="I10" s="463"/>
      <c r="J10" s="473"/>
      <c r="K10" s="474"/>
      <c r="L10" s="474"/>
      <c r="M10" s="475"/>
      <c r="N10" s="411"/>
      <c r="O10" s="402"/>
      <c r="P10" s="470"/>
      <c r="Q10" s="472"/>
      <c r="R10" s="467"/>
      <c r="S10" s="468"/>
    </row>
    <row r="11" spans="1:19" s="38" customFormat="1" ht="12" customHeight="1">
      <c r="A11" s="487"/>
      <c r="B11" s="487"/>
      <c r="C11" s="488"/>
      <c r="D11" s="483" t="s">
        <v>139</v>
      </c>
      <c r="E11" s="484"/>
      <c r="F11" s="484"/>
      <c r="G11" s="484"/>
      <c r="H11" s="484"/>
      <c r="I11" s="485"/>
      <c r="J11" s="476" t="s">
        <v>24</v>
      </c>
      <c r="K11" s="477"/>
      <c r="L11" s="476" t="s">
        <v>140</v>
      </c>
      <c r="M11" s="477"/>
      <c r="N11" s="412"/>
      <c r="O11" s="404"/>
      <c r="P11" s="473"/>
      <c r="Q11" s="475"/>
      <c r="R11" s="476"/>
      <c r="S11" s="489"/>
    </row>
    <row r="12" spans="1:19" s="38" customFormat="1" ht="18" customHeight="1">
      <c r="A12" s="478" t="s">
        <v>265</v>
      </c>
      <c r="B12" s="479"/>
      <c r="C12" s="480"/>
      <c r="D12" s="439" t="s">
        <v>123</v>
      </c>
      <c r="E12" s="440"/>
      <c r="F12" s="439" t="s">
        <v>124</v>
      </c>
      <c r="G12" s="440"/>
      <c r="H12" s="481" t="s">
        <v>125</v>
      </c>
      <c r="I12" s="482"/>
      <c r="J12" s="439" t="s">
        <v>126</v>
      </c>
      <c r="K12" s="440"/>
      <c r="L12" s="439" t="s">
        <v>127</v>
      </c>
      <c r="M12" s="440"/>
      <c r="N12" s="439" t="s">
        <v>128</v>
      </c>
      <c r="O12" s="440"/>
      <c r="P12" s="439" t="s">
        <v>129</v>
      </c>
      <c r="Q12" s="492"/>
      <c r="R12" s="447" t="s">
        <v>10</v>
      </c>
      <c r="S12" s="445"/>
    </row>
    <row r="13" spans="1:19" s="54" customFormat="1" ht="12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s="54" customFormat="1" ht="12" customHeight="1">
      <c r="A14" s="263" t="s">
        <v>15</v>
      </c>
      <c r="C14" s="40"/>
      <c r="D14" s="148"/>
      <c r="E14" s="40"/>
      <c r="F14" s="148"/>
      <c r="G14" s="40"/>
      <c r="H14" s="148"/>
      <c r="I14" s="40"/>
      <c r="J14" s="131"/>
      <c r="K14" s="40"/>
      <c r="L14" s="131"/>
      <c r="M14" s="40"/>
      <c r="N14" s="150"/>
      <c r="O14" s="40"/>
      <c r="P14" s="149"/>
      <c r="Q14" s="40"/>
      <c r="R14" s="131"/>
      <c r="S14" s="40"/>
    </row>
    <row r="15" spans="1:19" s="54" customFormat="1" ht="12" customHeight="1">
      <c r="A15" s="242">
        <v>2006</v>
      </c>
      <c r="B15" s="242" t="s">
        <v>282</v>
      </c>
      <c r="C15" s="150"/>
      <c r="D15" s="322">
        <v>1464.861</v>
      </c>
      <c r="E15" s="150" t="s">
        <v>38</v>
      </c>
      <c r="F15" s="322">
        <v>3215.651</v>
      </c>
      <c r="G15" s="150" t="s">
        <v>38</v>
      </c>
      <c r="H15" s="322">
        <v>3676.571</v>
      </c>
      <c r="I15" s="150" t="s">
        <v>38</v>
      </c>
      <c r="J15" s="150">
        <v>49497</v>
      </c>
      <c r="K15" s="150" t="s">
        <v>38</v>
      </c>
      <c r="L15" s="150">
        <v>27551</v>
      </c>
      <c r="M15" s="150" t="s">
        <v>38</v>
      </c>
      <c r="N15" s="150">
        <v>999.437217</v>
      </c>
      <c r="O15" s="40" t="s">
        <v>38</v>
      </c>
      <c r="P15" s="149">
        <v>856.56344015</v>
      </c>
      <c r="Q15" s="40" t="s">
        <v>38</v>
      </c>
      <c r="R15" s="131">
        <v>2</v>
      </c>
      <c r="S15" s="40"/>
    </row>
    <row r="16" spans="1:19" s="54" customFormat="1" ht="12" customHeight="1">
      <c r="A16" s="111" t="s">
        <v>2</v>
      </c>
      <c r="B16" s="111"/>
      <c r="C16" s="150"/>
      <c r="D16" s="322"/>
      <c r="E16" s="150"/>
      <c r="F16" s="322"/>
      <c r="G16" s="150"/>
      <c r="H16" s="322"/>
      <c r="I16" s="150"/>
      <c r="J16" s="150"/>
      <c r="K16" s="150"/>
      <c r="L16" s="150"/>
      <c r="M16" s="150"/>
      <c r="N16" s="150"/>
      <c r="O16" s="40"/>
      <c r="P16" s="149"/>
      <c r="Q16" s="40"/>
      <c r="R16" s="131"/>
      <c r="S16" s="40"/>
    </row>
    <row r="17" spans="1:19" ht="12" customHeight="1">
      <c r="A17" s="111">
        <v>2007</v>
      </c>
      <c r="B17" s="111" t="s">
        <v>285</v>
      </c>
      <c r="C17" s="150"/>
      <c r="D17" s="322">
        <v>609.557</v>
      </c>
      <c r="E17" s="150" t="s">
        <v>38</v>
      </c>
      <c r="F17" s="322">
        <v>8281.299</v>
      </c>
      <c r="G17" s="150" t="s">
        <v>38</v>
      </c>
      <c r="H17" s="322">
        <v>9972.358</v>
      </c>
      <c r="I17" s="150" t="s">
        <v>38</v>
      </c>
      <c r="J17" s="150">
        <v>47624</v>
      </c>
      <c r="K17" s="150" t="s">
        <v>38</v>
      </c>
      <c r="L17" s="150">
        <v>29078</v>
      </c>
      <c r="M17" s="150" t="s">
        <v>38</v>
      </c>
      <c r="N17" s="150">
        <v>1073.060118</v>
      </c>
      <c r="O17" s="40" t="s">
        <v>38</v>
      </c>
      <c r="P17" s="149">
        <v>651.39925087</v>
      </c>
      <c r="Q17" s="40" t="s">
        <v>38</v>
      </c>
      <c r="R17" s="131">
        <v>-24</v>
      </c>
      <c r="S17" s="40"/>
    </row>
    <row r="18" spans="1:19" ht="12" customHeight="1">
      <c r="A18" s="111" t="s">
        <v>38</v>
      </c>
      <c r="B18" s="111" t="s">
        <v>288</v>
      </c>
      <c r="C18" s="150"/>
      <c r="D18" s="322">
        <v>699.657</v>
      </c>
      <c r="E18" s="150" t="s">
        <v>38</v>
      </c>
      <c r="F18" s="322">
        <v>9772.811</v>
      </c>
      <c r="G18" s="150" t="s">
        <v>38</v>
      </c>
      <c r="H18" s="322">
        <v>11502.252</v>
      </c>
      <c r="I18" s="150" t="s">
        <v>38</v>
      </c>
      <c r="J18" s="150">
        <v>46318</v>
      </c>
      <c r="K18" s="150" t="s">
        <v>38</v>
      </c>
      <c r="L18" s="150">
        <v>28848</v>
      </c>
      <c r="M18" s="40" t="s">
        <v>38</v>
      </c>
      <c r="N18" s="150">
        <v>910.618798</v>
      </c>
      <c r="O18" s="40" t="s">
        <v>38</v>
      </c>
      <c r="P18" s="149">
        <v>690.94610762</v>
      </c>
      <c r="Q18" s="40" t="s">
        <v>38</v>
      </c>
      <c r="R18" s="131">
        <v>6.1</v>
      </c>
      <c r="S18" s="40"/>
    </row>
    <row r="19" spans="1:19" ht="12" customHeight="1">
      <c r="A19" s="242" t="s">
        <v>38</v>
      </c>
      <c r="B19" s="242" t="s">
        <v>291</v>
      </c>
      <c r="C19" s="40"/>
      <c r="D19" s="322">
        <v>786.92</v>
      </c>
      <c r="E19" s="40" t="s">
        <v>38</v>
      </c>
      <c r="F19" s="322">
        <v>5631.744</v>
      </c>
      <c r="G19" s="40" t="s">
        <v>38</v>
      </c>
      <c r="H19" s="322">
        <v>6615.379</v>
      </c>
      <c r="I19" s="40" t="s">
        <v>38</v>
      </c>
      <c r="J19" s="150">
        <v>51222</v>
      </c>
      <c r="K19" s="40" t="s">
        <v>38</v>
      </c>
      <c r="L19" s="150">
        <v>32097</v>
      </c>
      <c r="M19" s="40" t="s">
        <v>38</v>
      </c>
      <c r="N19" s="150">
        <v>1054.921973</v>
      </c>
      <c r="O19" s="40" t="s">
        <v>38</v>
      </c>
      <c r="P19" s="149">
        <v>724.77054376</v>
      </c>
      <c r="Q19" s="40" t="s">
        <v>38</v>
      </c>
      <c r="R19" s="131">
        <v>4.9</v>
      </c>
      <c r="S19" s="40"/>
    </row>
    <row r="20" spans="1:19" ht="12" customHeight="1">
      <c r="A20" s="111" t="s">
        <v>38</v>
      </c>
      <c r="B20" s="111" t="s">
        <v>282</v>
      </c>
      <c r="C20" s="150"/>
      <c r="D20" s="322">
        <v>1387.834</v>
      </c>
      <c r="E20" s="150" t="s">
        <v>38</v>
      </c>
      <c r="F20" s="322">
        <v>2997.335</v>
      </c>
      <c r="G20" s="150" t="s">
        <v>38</v>
      </c>
      <c r="H20" s="322">
        <v>3377.611</v>
      </c>
      <c r="I20" s="150" t="s">
        <v>38</v>
      </c>
      <c r="J20" s="150">
        <v>52090</v>
      </c>
      <c r="K20" s="150" t="s">
        <v>38</v>
      </c>
      <c r="L20" s="150">
        <v>30309</v>
      </c>
      <c r="M20" s="40" t="s">
        <v>38</v>
      </c>
      <c r="N20" s="150">
        <v>986.491126</v>
      </c>
      <c r="O20" s="40" t="s">
        <v>38</v>
      </c>
      <c r="P20" s="149">
        <v>775.9784866</v>
      </c>
      <c r="Q20" s="40" t="s">
        <v>38</v>
      </c>
      <c r="R20" s="131">
        <v>7.1</v>
      </c>
      <c r="S20" s="40"/>
    </row>
    <row r="21" spans="1:19" ht="12" customHeight="1">
      <c r="A21" s="111" t="s">
        <v>2</v>
      </c>
      <c r="B21" s="111"/>
      <c r="C21" s="150"/>
      <c r="D21" s="322"/>
      <c r="E21" s="150"/>
      <c r="F21" s="322"/>
      <c r="G21" s="150"/>
      <c r="H21" s="322"/>
      <c r="I21" s="150"/>
      <c r="J21" s="150"/>
      <c r="K21" s="150"/>
      <c r="L21" s="150"/>
      <c r="M21" s="150"/>
      <c r="N21" s="150"/>
      <c r="O21" s="40"/>
      <c r="P21" s="149"/>
      <c r="Q21" s="40"/>
      <c r="R21" s="131"/>
      <c r="S21" s="40"/>
    </row>
    <row r="22" spans="1:19" ht="12" customHeight="1">
      <c r="A22" s="111">
        <v>2008</v>
      </c>
      <c r="B22" s="111" t="s">
        <v>285</v>
      </c>
      <c r="C22" s="150"/>
      <c r="D22" s="322">
        <v>603.044</v>
      </c>
      <c r="E22" s="150" t="s">
        <v>38</v>
      </c>
      <c r="F22" s="322">
        <v>8393.666</v>
      </c>
      <c r="G22" s="150" t="s">
        <v>38</v>
      </c>
      <c r="H22" s="322">
        <v>10453.54</v>
      </c>
      <c r="I22" s="150" t="s">
        <v>38</v>
      </c>
      <c r="J22" s="150">
        <v>48492</v>
      </c>
      <c r="K22" s="150" t="s">
        <v>38</v>
      </c>
      <c r="L22" s="150">
        <v>28663</v>
      </c>
      <c r="M22" s="40" t="s">
        <v>38</v>
      </c>
      <c r="N22" s="150">
        <v>898.111843</v>
      </c>
      <c r="O22" s="40" t="s">
        <v>38</v>
      </c>
      <c r="P22" s="149">
        <v>909.1818949</v>
      </c>
      <c r="Q22" s="40" t="s">
        <v>38</v>
      </c>
      <c r="R22" s="131">
        <v>17.2</v>
      </c>
      <c r="S22" s="40"/>
    </row>
    <row r="23" spans="1:19" ht="12" customHeight="1">
      <c r="A23" s="111" t="s">
        <v>38</v>
      </c>
      <c r="B23" s="111" t="s">
        <v>288</v>
      </c>
      <c r="C23" s="150"/>
      <c r="D23" s="322">
        <v>737.62</v>
      </c>
      <c r="E23" s="150" t="s">
        <v>38</v>
      </c>
      <c r="F23" s="322">
        <v>10034.429</v>
      </c>
      <c r="G23" s="150" t="s">
        <v>38</v>
      </c>
      <c r="H23" s="322">
        <v>12236.959</v>
      </c>
      <c r="I23" s="150" t="s">
        <v>38</v>
      </c>
      <c r="J23" s="150">
        <v>44176</v>
      </c>
      <c r="K23" s="150" t="s">
        <v>38</v>
      </c>
      <c r="L23" s="150">
        <v>26086</v>
      </c>
      <c r="M23" s="150" t="s">
        <v>38</v>
      </c>
      <c r="N23" s="150">
        <v>1143.786476</v>
      </c>
      <c r="O23" s="40" t="s">
        <v>38</v>
      </c>
      <c r="P23" s="149">
        <v>944.85340986</v>
      </c>
      <c r="Q23" s="40" t="s">
        <v>38</v>
      </c>
      <c r="R23" s="131">
        <v>3.9</v>
      </c>
      <c r="S23" s="40"/>
    </row>
    <row r="24" spans="1:19" ht="12" customHeight="1">
      <c r="A24" s="242" t="s">
        <v>38</v>
      </c>
      <c r="B24" s="242" t="s">
        <v>291</v>
      </c>
      <c r="C24" s="40"/>
      <c r="D24" s="322">
        <v>858.458</v>
      </c>
      <c r="E24" s="40" t="s">
        <v>38</v>
      </c>
      <c r="F24" s="322">
        <v>5399.705</v>
      </c>
      <c r="G24" s="40" t="s">
        <v>38</v>
      </c>
      <c r="H24" s="322">
        <v>7058.466</v>
      </c>
      <c r="I24" s="40" t="s">
        <v>38</v>
      </c>
      <c r="J24" s="150">
        <v>40303</v>
      </c>
      <c r="K24" s="40" t="s">
        <v>38</v>
      </c>
      <c r="L24" s="150">
        <v>22494</v>
      </c>
      <c r="M24" s="40" t="s">
        <v>38</v>
      </c>
      <c r="N24" s="150">
        <v>881.828041</v>
      </c>
      <c r="O24" s="40" t="s">
        <v>38</v>
      </c>
      <c r="P24" s="149">
        <v>1282.0094729</v>
      </c>
      <c r="Q24" s="40" t="s">
        <v>38</v>
      </c>
      <c r="R24" s="131">
        <v>35.7</v>
      </c>
      <c r="S24" s="40"/>
    </row>
    <row r="25" spans="1:19" ht="12" customHeight="1">
      <c r="A25" s="111" t="s">
        <v>38</v>
      </c>
      <c r="B25" s="111" t="s">
        <v>282</v>
      </c>
      <c r="C25" s="150"/>
      <c r="D25" s="322">
        <v>1568.636</v>
      </c>
      <c r="E25" s="150" t="s">
        <v>85</v>
      </c>
      <c r="F25" s="322">
        <v>3124.729</v>
      </c>
      <c r="G25" s="150" t="s">
        <v>85</v>
      </c>
      <c r="H25" s="322">
        <v>3550.203</v>
      </c>
      <c r="I25" s="150" t="s">
        <v>85</v>
      </c>
      <c r="J25" s="150">
        <v>40514</v>
      </c>
      <c r="K25" s="150" t="s">
        <v>38</v>
      </c>
      <c r="L25" s="150">
        <v>20681</v>
      </c>
      <c r="M25" s="40" t="s">
        <v>38</v>
      </c>
      <c r="N25" s="150">
        <v>1124.990633</v>
      </c>
      <c r="O25" s="40" t="s">
        <v>38</v>
      </c>
      <c r="P25" s="149">
        <v>1365.5816901</v>
      </c>
      <c r="Q25" s="40" t="s">
        <v>38</v>
      </c>
      <c r="R25" s="131">
        <v>6.5</v>
      </c>
      <c r="S25" s="40"/>
    </row>
    <row r="26" spans="1:19" ht="12" customHeight="1">
      <c r="A26" s="111" t="s">
        <v>2</v>
      </c>
      <c r="B26" s="111"/>
      <c r="C26" s="150"/>
      <c r="D26" s="322"/>
      <c r="E26" s="150"/>
      <c r="F26" s="322"/>
      <c r="G26" s="150"/>
      <c r="H26" s="322"/>
      <c r="I26" s="150"/>
      <c r="J26" s="150"/>
      <c r="K26" s="150"/>
      <c r="L26" s="150"/>
      <c r="M26" s="150"/>
      <c r="N26" s="150"/>
      <c r="O26" s="40"/>
      <c r="P26" s="149"/>
      <c r="Q26" s="40"/>
      <c r="R26" s="131"/>
      <c r="S26" s="40"/>
    </row>
    <row r="27" spans="1:19" ht="12" customHeight="1">
      <c r="A27" s="111">
        <v>2009</v>
      </c>
      <c r="B27" s="111" t="s">
        <v>285</v>
      </c>
      <c r="C27" s="150"/>
      <c r="D27" s="322">
        <v>599.245</v>
      </c>
      <c r="E27" s="150" t="s">
        <v>85</v>
      </c>
      <c r="F27" s="322">
        <v>7506.967</v>
      </c>
      <c r="G27" s="150" t="s">
        <v>85</v>
      </c>
      <c r="H27" s="322">
        <v>9759.341</v>
      </c>
      <c r="I27" s="150" t="s">
        <v>85</v>
      </c>
      <c r="J27" s="150">
        <v>33089</v>
      </c>
      <c r="K27" s="150" t="s">
        <v>38</v>
      </c>
      <c r="L27" s="150">
        <v>17671</v>
      </c>
      <c r="M27" s="40" t="s">
        <v>38</v>
      </c>
      <c r="N27" s="150">
        <v>1220.880749</v>
      </c>
      <c r="O27" s="40" t="s">
        <v>38</v>
      </c>
      <c r="P27" s="149">
        <v>771.56200372</v>
      </c>
      <c r="Q27" s="40" t="s">
        <v>38</v>
      </c>
      <c r="R27" s="131">
        <v>-43.5</v>
      </c>
      <c r="S27" s="40"/>
    </row>
    <row r="28" spans="1:19" ht="12" customHeight="1">
      <c r="A28" s="111" t="s">
        <v>38</v>
      </c>
      <c r="B28" s="111" t="s">
        <v>288</v>
      </c>
      <c r="C28" s="150"/>
      <c r="D28" s="322">
        <v>799.703</v>
      </c>
      <c r="E28" s="150" t="s">
        <v>85</v>
      </c>
      <c r="F28" s="322">
        <v>7940.881</v>
      </c>
      <c r="G28" s="150" t="s">
        <v>85</v>
      </c>
      <c r="H28" s="322">
        <v>8953.294</v>
      </c>
      <c r="I28" s="150" t="s">
        <v>85</v>
      </c>
      <c r="J28" s="150">
        <v>26720</v>
      </c>
      <c r="K28" s="150" t="s">
        <v>38</v>
      </c>
      <c r="L28" s="150">
        <v>14519</v>
      </c>
      <c r="M28" s="40" t="s">
        <v>38</v>
      </c>
      <c r="N28" s="150">
        <v>844.702066</v>
      </c>
      <c r="O28" s="40" t="s">
        <v>38</v>
      </c>
      <c r="P28" s="149">
        <v>676.05490147</v>
      </c>
      <c r="Q28" s="40" t="s">
        <v>38</v>
      </c>
      <c r="R28" s="131">
        <v>-12.4</v>
      </c>
      <c r="S28" s="40"/>
    </row>
    <row r="29" spans="1:19" ht="12" customHeight="1">
      <c r="A29" s="242" t="s">
        <v>38</v>
      </c>
      <c r="B29" s="242" t="s">
        <v>291</v>
      </c>
      <c r="C29" s="40"/>
      <c r="D29" s="322">
        <v>817.037</v>
      </c>
      <c r="E29" s="40" t="s">
        <v>85</v>
      </c>
      <c r="F29" s="322">
        <v>4014.674</v>
      </c>
      <c r="G29" s="40" t="s">
        <v>85</v>
      </c>
      <c r="H29" s="322">
        <v>4452.346</v>
      </c>
      <c r="I29" s="40" t="s">
        <v>85</v>
      </c>
      <c r="J29" s="150">
        <v>29535</v>
      </c>
      <c r="K29" s="40" t="s">
        <v>38</v>
      </c>
      <c r="L29" s="150">
        <v>16777</v>
      </c>
      <c r="M29" s="40" t="s">
        <v>38</v>
      </c>
      <c r="N29" s="150">
        <v>939.973467</v>
      </c>
      <c r="O29" s="40" t="s">
        <v>38</v>
      </c>
      <c r="P29" s="149">
        <v>730.58923694</v>
      </c>
      <c r="Q29" s="40" t="s">
        <v>38</v>
      </c>
      <c r="R29" s="131">
        <v>8.1</v>
      </c>
      <c r="S29" s="40"/>
    </row>
    <row r="30" spans="1:19" ht="12" customHeight="1">
      <c r="A30" s="111" t="s">
        <v>38</v>
      </c>
      <c r="B30" s="111" t="s">
        <v>282</v>
      </c>
      <c r="C30" s="150"/>
      <c r="D30" s="322">
        <v>1483.541</v>
      </c>
      <c r="E30" s="150" t="s">
        <v>85</v>
      </c>
      <c r="F30" s="322">
        <v>2568.195</v>
      </c>
      <c r="G30" s="150" t="s">
        <v>85</v>
      </c>
      <c r="H30" s="322">
        <v>2828.021</v>
      </c>
      <c r="I30" s="150" t="s">
        <v>85</v>
      </c>
      <c r="J30" s="150">
        <v>33527</v>
      </c>
      <c r="K30" s="150" t="s">
        <v>38</v>
      </c>
      <c r="L30" s="150">
        <v>17837</v>
      </c>
      <c r="M30" s="150" t="s">
        <v>38</v>
      </c>
      <c r="N30" s="150">
        <v>1015.276101</v>
      </c>
      <c r="O30" s="40" t="s">
        <v>85</v>
      </c>
      <c r="P30" s="149">
        <v>757.41087202</v>
      </c>
      <c r="Q30" s="40" t="s">
        <v>403</v>
      </c>
      <c r="R30" s="131">
        <v>3.7</v>
      </c>
      <c r="S30" s="40"/>
    </row>
    <row r="31" spans="1:19" ht="12" customHeight="1">
      <c r="A31" s="111"/>
      <c r="B31" s="111"/>
      <c r="C31" s="40"/>
      <c r="D31" s="150"/>
      <c r="E31" s="40"/>
      <c r="F31" s="150"/>
      <c r="G31" s="40"/>
      <c r="H31" s="150"/>
      <c r="I31" s="40"/>
      <c r="J31" s="131"/>
      <c r="K31" s="40"/>
      <c r="L31" s="150"/>
      <c r="M31" s="40"/>
      <c r="N31" s="150"/>
      <c r="O31" s="40"/>
      <c r="P31" s="149"/>
      <c r="Q31" s="40"/>
      <c r="R31" s="131"/>
      <c r="S31" s="40"/>
    </row>
    <row r="32" spans="1:19" ht="12" customHeight="1">
      <c r="A32" s="290" t="s">
        <v>168</v>
      </c>
      <c r="C32" s="40"/>
      <c r="D32" s="210"/>
      <c r="E32" s="40"/>
      <c r="F32" s="210"/>
      <c r="G32" s="40"/>
      <c r="H32" s="210"/>
      <c r="I32" s="40"/>
      <c r="J32" s="131"/>
      <c r="K32" s="40"/>
      <c r="L32" s="150"/>
      <c r="M32" s="40"/>
      <c r="N32" s="150"/>
      <c r="O32" s="40"/>
      <c r="P32" s="149"/>
      <c r="Q32" s="40"/>
      <c r="R32" s="131"/>
      <c r="S32" s="40"/>
    </row>
    <row r="33" spans="1:19" ht="12" customHeight="1">
      <c r="A33" s="242">
        <v>2007</v>
      </c>
      <c r="B33" s="242" t="s">
        <v>282</v>
      </c>
      <c r="C33" s="150"/>
      <c r="D33" s="322">
        <v>221.512</v>
      </c>
      <c r="E33" s="150" t="s">
        <v>38</v>
      </c>
      <c r="F33" s="322">
        <v>1423.61</v>
      </c>
      <c r="G33" s="150" t="s">
        <v>38</v>
      </c>
      <c r="H33" s="322">
        <v>1567.039</v>
      </c>
      <c r="I33" s="150" t="s">
        <v>38</v>
      </c>
      <c r="J33" s="150">
        <v>17583</v>
      </c>
      <c r="K33" s="150" t="s">
        <v>38</v>
      </c>
      <c r="L33" s="150">
        <v>9679</v>
      </c>
      <c r="M33" s="40" t="s">
        <v>38</v>
      </c>
      <c r="N33" s="150">
        <v>304.944124</v>
      </c>
      <c r="O33" s="40" t="s">
        <v>38</v>
      </c>
      <c r="P33" s="149">
        <v>814.76084124</v>
      </c>
      <c r="Q33" s="40" t="s">
        <v>38</v>
      </c>
      <c r="R33" s="131">
        <v>14.8</v>
      </c>
      <c r="S33" s="40"/>
    </row>
    <row r="34" spans="1:19" ht="12" customHeight="1">
      <c r="A34" s="111" t="s">
        <v>38</v>
      </c>
      <c r="B34" s="111" t="s">
        <v>283</v>
      </c>
      <c r="C34" s="150"/>
      <c r="D34" s="322">
        <v>189.63</v>
      </c>
      <c r="E34" s="150" t="s">
        <v>38</v>
      </c>
      <c r="F34" s="322">
        <v>2363.219</v>
      </c>
      <c r="G34" s="150" t="s">
        <v>38</v>
      </c>
      <c r="H34" s="322">
        <v>2942.346</v>
      </c>
      <c r="I34" s="150" t="s">
        <v>38</v>
      </c>
      <c r="J34" s="211">
        <v>16491</v>
      </c>
      <c r="K34" s="150" t="s">
        <v>38</v>
      </c>
      <c r="L34" s="211">
        <v>9768</v>
      </c>
      <c r="M34" s="40" t="s">
        <v>38</v>
      </c>
      <c r="N34" s="150">
        <v>198.2621</v>
      </c>
      <c r="O34" s="40" t="s">
        <v>38</v>
      </c>
      <c r="P34" s="149">
        <v>837.15310188</v>
      </c>
      <c r="Q34" s="40" t="s">
        <v>38</v>
      </c>
      <c r="R34" s="131">
        <v>2.7</v>
      </c>
      <c r="S34" s="40"/>
    </row>
    <row r="35" spans="1:19" ht="12" customHeight="1">
      <c r="A35" s="111" t="s">
        <v>38</v>
      </c>
      <c r="B35" s="111" t="s">
        <v>284</v>
      </c>
      <c r="C35" s="150"/>
      <c r="D35" s="322">
        <v>183.459</v>
      </c>
      <c r="E35" s="150" t="s">
        <v>38</v>
      </c>
      <c r="F35" s="322">
        <v>2480.779</v>
      </c>
      <c r="G35" s="150" t="s">
        <v>38</v>
      </c>
      <c r="H35" s="322">
        <v>3152.125</v>
      </c>
      <c r="I35" s="150" t="s">
        <v>38</v>
      </c>
      <c r="J35" s="150">
        <v>15124</v>
      </c>
      <c r="K35" s="150" t="s">
        <v>38</v>
      </c>
      <c r="L35" s="150">
        <v>9561</v>
      </c>
      <c r="M35" s="40" t="s">
        <v>38</v>
      </c>
      <c r="N35" s="150">
        <v>403.232043</v>
      </c>
      <c r="O35" s="40" t="s">
        <v>38</v>
      </c>
      <c r="P35" s="149">
        <v>936.08275137</v>
      </c>
      <c r="Q35" s="40" t="s">
        <v>38</v>
      </c>
      <c r="R35" s="131">
        <v>11.8</v>
      </c>
      <c r="S35" s="40"/>
    </row>
    <row r="36" spans="1:19" ht="12" customHeight="1">
      <c r="A36" s="111" t="s">
        <v>2</v>
      </c>
      <c r="B36" s="111"/>
      <c r="C36" s="150"/>
      <c r="D36" s="322"/>
      <c r="E36" s="150"/>
      <c r="F36" s="322"/>
      <c r="G36" s="150"/>
      <c r="H36" s="322"/>
      <c r="I36" s="150"/>
      <c r="J36" s="150"/>
      <c r="K36" s="150"/>
      <c r="L36" s="150"/>
      <c r="M36" s="40"/>
      <c r="N36" s="150"/>
      <c r="O36" s="40"/>
      <c r="P36" s="149"/>
      <c r="Q36" s="40"/>
      <c r="R36" s="131"/>
      <c r="S36" s="40"/>
    </row>
    <row r="37" spans="1:19" ht="12" customHeight="1">
      <c r="A37" s="111">
        <v>2008</v>
      </c>
      <c r="B37" s="111" t="s">
        <v>285</v>
      </c>
      <c r="C37" s="150"/>
      <c r="D37" s="322">
        <v>229.955</v>
      </c>
      <c r="E37" s="150" t="s">
        <v>38</v>
      </c>
      <c r="F37" s="322">
        <v>3549.668</v>
      </c>
      <c r="G37" s="150" t="s">
        <v>38</v>
      </c>
      <c r="H37" s="322">
        <v>4359.069</v>
      </c>
      <c r="I37" s="150" t="s">
        <v>38</v>
      </c>
      <c r="J37" s="150">
        <v>16877</v>
      </c>
      <c r="K37" s="150" t="s">
        <v>38</v>
      </c>
      <c r="L37" s="150">
        <v>9334</v>
      </c>
      <c r="M37" s="40" t="s">
        <v>38</v>
      </c>
      <c r="N37" s="150">
        <v>296.6177</v>
      </c>
      <c r="O37" s="40" t="s">
        <v>38</v>
      </c>
      <c r="P37" s="149">
        <v>920.7567013</v>
      </c>
      <c r="Q37" s="40" t="s">
        <v>38</v>
      </c>
      <c r="R37" s="131">
        <v>-1.6</v>
      </c>
      <c r="S37" s="40"/>
    </row>
    <row r="38" spans="1:19" ht="12" customHeight="1">
      <c r="A38" s="111" t="s">
        <v>38</v>
      </c>
      <c r="B38" s="111" t="s">
        <v>286</v>
      </c>
      <c r="C38" s="150"/>
      <c r="D38" s="322">
        <v>248.081</v>
      </c>
      <c r="E38" s="150" t="s">
        <v>38</v>
      </c>
      <c r="F38" s="322">
        <v>3534.554</v>
      </c>
      <c r="G38" s="150" t="s">
        <v>38</v>
      </c>
      <c r="H38" s="322">
        <v>4360.552</v>
      </c>
      <c r="I38" s="150" t="s">
        <v>38</v>
      </c>
      <c r="J38" s="150">
        <v>15201</v>
      </c>
      <c r="K38" s="150" t="s">
        <v>38</v>
      </c>
      <c r="L38" s="150">
        <v>9026</v>
      </c>
      <c r="M38" s="40" t="s">
        <v>38</v>
      </c>
      <c r="N38" s="150">
        <v>407.952378</v>
      </c>
      <c r="O38" s="40" t="s">
        <v>38</v>
      </c>
      <c r="P38" s="149">
        <v>926.06630424</v>
      </c>
      <c r="Q38" s="40" t="s">
        <v>38</v>
      </c>
      <c r="R38" s="131">
        <v>0.6</v>
      </c>
      <c r="S38" s="40"/>
    </row>
    <row r="39" spans="1:19" ht="12" customHeight="1">
      <c r="A39" s="242" t="s">
        <v>38</v>
      </c>
      <c r="B39" s="242" t="s">
        <v>287</v>
      </c>
      <c r="C39" s="150"/>
      <c r="D39" s="322">
        <v>207.306</v>
      </c>
      <c r="E39" s="150" t="s">
        <v>38</v>
      </c>
      <c r="F39" s="322">
        <v>3050.818</v>
      </c>
      <c r="G39" s="150" t="s">
        <v>38</v>
      </c>
      <c r="H39" s="322">
        <v>3757.67</v>
      </c>
      <c r="I39" s="150" t="s">
        <v>38</v>
      </c>
      <c r="J39" s="150">
        <v>14932</v>
      </c>
      <c r="K39" s="150" t="s">
        <v>38</v>
      </c>
      <c r="L39" s="150">
        <v>8568</v>
      </c>
      <c r="M39" s="40" t="s">
        <v>38</v>
      </c>
      <c r="N39" s="150">
        <v>448.84304</v>
      </c>
      <c r="O39" s="40" t="s">
        <v>38</v>
      </c>
      <c r="P39" s="149">
        <v>918.16993308</v>
      </c>
      <c r="Q39" s="40" t="s">
        <v>38</v>
      </c>
      <c r="R39" s="131">
        <v>-0.9</v>
      </c>
      <c r="S39" s="40"/>
    </row>
    <row r="40" spans="1:19" ht="12" customHeight="1">
      <c r="A40" s="111" t="s">
        <v>38</v>
      </c>
      <c r="B40" s="111" t="s">
        <v>288</v>
      </c>
      <c r="C40" s="150"/>
      <c r="D40" s="322">
        <v>282.233</v>
      </c>
      <c r="E40" s="150" t="s">
        <v>38</v>
      </c>
      <c r="F40" s="322">
        <v>3449.057</v>
      </c>
      <c r="G40" s="150" t="s">
        <v>38</v>
      </c>
      <c r="H40" s="322">
        <v>4118.737</v>
      </c>
      <c r="I40" s="150" t="s">
        <v>38</v>
      </c>
      <c r="J40" s="150">
        <v>14043</v>
      </c>
      <c r="K40" s="150" t="s">
        <v>38</v>
      </c>
      <c r="L40" s="150">
        <v>8492</v>
      </c>
      <c r="M40" s="40" t="s">
        <v>38</v>
      </c>
      <c r="N40" s="150">
        <v>286.991058</v>
      </c>
      <c r="O40" s="40" t="s">
        <v>38</v>
      </c>
      <c r="P40" s="149">
        <v>1013.2908636</v>
      </c>
      <c r="Q40" s="40" t="s">
        <v>38</v>
      </c>
      <c r="R40" s="131">
        <v>10.4</v>
      </c>
      <c r="S40" s="40"/>
    </row>
    <row r="41" spans="1:19" ht="12" customHeight="1">
      <c r="A41" s="111" t="s">
        <v>38</v>
      </c>
      <c r="B41" s="111" t="s">
        <v>289</v>
      </c>
      <c r="C41" s="150"/>
      <c r="D41" s="322">
        <v>302.159</v>
      </c>
      <c r="E41" s="150" t="s">
        <v>38</v>
      </c>
      <c r="F41" s="322">
        <v>2718.068</v>
      </c>
      <c r="G41" s="150" t="s">
        <v>38</v>
      </c>
      <c r="H41" s="322">
        <v>3492.958</v>
      </c>
      <c r="I41" s="150" t="s">
        <v>38</v>
      </c>
      <c r="J41" s="150">
        <v>13783</v>
      </c>
      <c r="K41" s="150" t="s">
        <v>38</v>
      </c>
      <c r="L41" s="150">
        <v>8156</v>
      </c>
      <c r="M41" s="40" t="s">
        <v>38</v>
      </c>
      <c r="N41" s="150">
        <v>293.953521</v>
      </c>
      <c r="O41" s="40" t="s">
        <v>38</v>
      </c>
      <c r="P41" s="149">
        <v>1114.4364146</v>
      </c>
      <c r="Q41" s="40" t="s">
        <v>38</v>
      </c>
      <c r="R41" s="131">
        <v>10</v>
      </c>
      <c r="S41" s="40"/>
    </row>
    <row r="42" spans="1:19" ht="12" customHeight="1">
      <c r="A42" s="111" t="s">
        <v>38</v>
      </c>
      <c r="B42" s="111" t="s">
        <v>290</v>
      </c>
      <c r="C42" s="150"/>
      <c r="D42" s="322">
        <v>240.841</v>
      </c>
      <c r="E42" s="150" t="s">
        <v>38</v>
      </c>
      <c r="F42" s="322">
        <v>1591.183</v>
      </c>
      <c r="G42" s="150" t="s">
        <v>38</v>
      </c>
      <c r="H42" s="322">
        <v>2105.997</v>
      </c>
      <c r="I42" s="150" t="s">
        <v>38</v>
      </c>
      <c r="J42" s="150">
        <v>13802</v>
      </c>
      <c r="K42" s="150" t="s">
        <v>38</v>
      </c>
      <c r="L42" s="150">
        <v>7049</v>
      </c>
      <c r="M42" s="40" t="s">
        <v>38</v>
      </c>
      <c r="N42" s="150">
        <v>288.996547</v>
      </c>
      <c r="O42" s="40" t="s">
        <v>38</v>
      </c>
      <c r="P42" s="149">
        <v>1286.4691425</v>
      </c>
      <c r="Q42" s="40" t="s">
        <v>38</v>
      </c>
      <c r="R42" s="131">
        <v>15.4</v>
      </c>
      <c r="S42" s="40"/>
    </row>
    <row r="43" spans="1:19" ht="12" customHeight="1">
      <c r="A43" s="111" t="s">
        <v>38</v>
      </c>
      <c r="B43" s="111" t="s">
        <v>291</v>
      </c>
      <c r="C43" s="40"/>
      <c r="D43" s="322">
        <v>315.458</v>
      </c>
      <c r="E43" s="40" t="s">
        <v>38</v>
      </c>
      <c r="F43" s="322">
        <v>1090.454</v>
      </c>
      <c r="G43" s="40" t="s">
        <v>38</v>
      </c>
      <c r="H43" s="322">
        <v>1459.511</v>
      </c>
      <c r="I43" s="40" t="s">
        <v>38</v>
      </c>
      <c r="J43" s="150">
        <v>12718</v>
      </c>
      <c r="K43" s="40" t="s">
        <v>38</v>
      </c>
      <c r="L43" s="150">
        <v>7289</v>
      </c>
      <c r="M43" s="40" t="s">
        <v>38</v>
      </c>
      <c r="N43" s="150">
        <v>298.877973</v>
      </c>
      <c r="O43" s="40" t="s">
        <v>38</v>
      </c>
      <c r="P43" s="149">
        <v>1442.5092946</v>
      </c>
      <c r="Q43" s="40" t="s">
        <v>38</v>
      </c>
      <c r="R43" s="131">
        <v>12.1</v>
      </c>
      <c r="S43" s="40"/>
    </row>
    <row r="44" spans="1:19" ht="12" customHeight="1">
      <c r="A44" s="111" t="s">
        <v>38</v>
      </c>
      <c r="B44" s="111" t="s">
        <v>292</v>
      </c>
      <c r="C44" s="150"/>
      <c r="D44" s="322">
        <v>782.65</v>
      </c>
      <c r="E44" s="150" t="s">
        <v>38</v>
      </c>
      <c r="F44" s="322">
        <v>715.959</v>
      </c>
      <c r="G44" s="150" t="s">
        <v>38</v>
      </c>
      <c r="H44" s="322">
        <v>872.251</v>
      </c>
      <c r="I44" s="150" t="s">
        <v>38</v>
      </c>
      <c r="J44" s="150">
        <v>12594</v>
      </c>
      <c r="K44" s="150" t="s">
        <v>38</v>
      </c>
      <c r="L44" s="150">
        <v>6910</v>
      </c>
      <c r="M44" s="40" t="s">
        <v>38</v>
      </c>
      <c r="N44" s="150">
        <v>435.877954</v>
      </c>
      <c r="O44" s="40" t="s">
        <v>38</v>
      </c>
      <c r="P44" s="149">
        <v>1458.2552964</v>
      </c>
      <c r="Q44" s="40" t="s">
        <v>38</v>
      </c>
      <c r="R44" s="131">
        <v>1.1</v>
      </c>
      <c r="S44" s="40"/>
    </row>
    <row r="45" spans="1:19" ht="12" customHeight="1">
      <c r="A45" s="111" t="s">
        <v>38</v>
      </c>
      <c r="B45" s="111" t="s">
        <v>293</v>
      </c>
      <c r="C45" s="150"/>
      <c r="D45" s="322">
        <v>518.532</v>
      </c>
      <c r="E45" s="150" t="s">
        <v>38</v>
      </c>
      <c r="F45" s="322">
        <v>860.995</v>
      </c>
      <c r="G45" s="150" t="s">
        <v>38</v>
      </c>
      <c r="H45" s="322">
        <v>957.606</v>
      </c>
      <c r="I45" s="150" t="s">
        <v>38</v>
      </c>
      <c r="J45" s="150">
        <v>13829</v>
      </c>
      <c r="K45" s="150" t="s">
        <v>38</v>
      </c>
      <c r="L45" s="150">
        <v>7157</v>
      </c>
      <c r="M45" s="40" t="s">
        <v>38</v>
      </c>
      <c r="N45" s="150">
        <v>263.413896</v>
      </c>
      <c r="O45" s="40" t="s">
        <v>38</v>
      </c>
      <c r="P45" s="149">
        <v>1453.7752405</v>
      </c>
      <c r="Q45" s="40" t="s">
        <v>38</v>
      </c>
      <c r="R45" s="131">
        <v>-0.3</v>
      </c>
      <c r="S45" s="40"/>
    </row>
    <row r="46" spans="1:19" ht="12" customHeight="1">
      <c r="A46" s="111" t="s">
        <v>38</v>
      </c>
      <c r="B46" s="111" t="s">
        <v>282</v>
      </c>
      <c r="C46" s="150"/>
      <c r="D46" s="322">
        <v>267.454</v>
      </c>
      <c r="E46" s="150" t="s">
        <v>85</v>
      </c>
      <c r="F46" s="322">
        <v>1547.775</v>
      </c>
      <c r="G46" s="150" t="s">
        <v>85</v>
      </c>
      <c r="H46" s="322">
        <v>1720.346</v>
      </c>
      <c r="I46" s="150" t="s">
        <v>85</v>
      </c>
      <c r="J46" s="150">
        <v>14091</v>
      </c>
      <c r="K46" s="150" t="s">
        <v>38</v>
      </c>
      <c r="L46" s="150">
        <v>6614</v>
      </c>
      <c r="M46" s="40" t="s">
        <v>38</v>
      </c>
      <c r="N46" s="150">
        <v>425.698783</v>
      </c>
      <c r="O46" s="40" t="s">
        <v>38</v>
      </c>
      <c r="P46" s="149">
        <v>1216.119697</v>
      </c>
      <c r="Q46" s="40" t="s">
        <v>38</v>
      </c>
      <c r="R46" s="131">
        <v>-16.3</v>
      </c>
      <c r="S46" s="40"/>
    </row>
    <row r="47" spans="1:19" ht="12" customHeight="1">
      <c r="A47" s="111" t="s">
        <v>38</v>
      </c>
      <c r="B47" s="111" t="s">
        <v>283</v>
      </c>
      <c r="C47" s="150"/>
      <c r="D47" s="322">
        <v>210.584</v>
      </c>
      <c r="E47" s="150" t="s">
        <v>85</v>
      </c>
      <c r="F47" s="322">
        <v>2029.929</v>
      </c>
      <c r="G47" s="150" t="s">
        <v>85</v>
      </c>
      <c r="H47" s="322">
        <v>2643.425</v>
      </c>
      <c r="I47" s="150" t="s">
        <v>85</v>
      </c>
      <c r="J47" s="211">
        <v>10821</v>
      </c>
      <c r="K47" s="150" t="s">
        <v>38</v>
      </c>
      <c r="L47" s="211">
        <v>5923</v>
      </c>
      <c r="M47" s="40" t="s">
        <v>38</v>
      </c>
      <c r="N47" s="150">
        <v>318.631561</v>
      </c>
      <c r="O47" s="40" t="s">
        <v>38</v>
      </c>
      <c r="P47" s="149">
        <v>1095.4012023</v>
      </c>
      <c r="Q47" s="40" t="s">
        <v>38</v>
      </c>
      <c r="R47" s="131">
        <v>-9.9</v>
      </c>
      <c r="S47" s="40"/>
    </row>
    <row r="48" spans="1:19" ht="12" customHeight="1">
      <c r="A48" s="111" t="s">
        <v>38</v>
      </c>
      <c r="B48" s="111" t="s">
        <v>284</v>
      </c>
      <c r="C48" s="150"/>
      <c r="D48" s="322">
        <v>191.079</v>
      </c>
      <c r="E48" s="150" t="s">
        <v>85</v>
      </c>
      <c r="F48" s="322">
        <v>2603.687</v>
      </c>
      <c r="G48" s="150" t="s">
        <v>85</v>
      </c>
      <c r="H48" s="322">
        <v>3327.101</v>
      </c>
      <c r="I48" s="150" t="s">
        <v>85</v>
      </c>
      <c r="J48" s="150">
        <v>11547</v>
      </c>
      <c r="K48" s="150" t="s">
        <v>38</v>
      </c>
      <c r="L48" s="150">
        <v>6323</v>
      </c>
      <c r="M48" s="40" t="s">
        <v>38</v>
      </c>
      <c r="N48" s="150">
        <v>453.159278</v>
      </c>
      <c r="O48" s="40" t="s">
        <v>38</v>
      </c>
      <c r="P48" s="149">
        <v>728.64876442</v>
      </c>
      <c r="Q48" s="40" t="s">
        <v>38</v>
      </c>
      <c r="R48" s="131">
        <v>-33.5</v>
      </c>
      <c r="S48" s="40"/>
    </row>
    <row r="49" spans="1:19" ht="12" customHeight="1">
      <c r="A49" s="111" t="s">
        <v>2</v>
      </c>
      <c r="B49" s="111"/>
      <c r="C49" s="150"/>
      <c r="D49" s="322"/>
      <c r="E49" s="150"/>
      <c r="F49" s="322"/>
      <c r="G49" s="150"/>
      <c r="H49" s="322"/>
      <c r="I49" s="150"/>
      <c r="J49" s="150"/>
      <c r="K49" s="150"/>
      <c r="L49" s="150"/>
      <c r="M49" s="40"/>
      <c r="N49" s="150"/>
      <c r="O49" s="40"/>
      <c r="P49" s="149"/>
      <c r="Q49" s="40"/>
      <c r="R49" s="131"/>
      <c r="S49" s="40"/>
    </row>
    <row r="50" spans="1:19" ht="12" customHeight="1">
      <c r="A50" s="111">
        <v>2009</v>
      </c>
      <c r="B50" s="111" t="s">
        <v>285</v>
      </c>
      <c r="C50" s="150"/>
      <c r="D50" s="322">
        <v>197.582</v>
      </c>
      <c r="E50" s="150" t="s">
        <v>85</v>
      </c>
      <c r="F50" s="322">
        <v>2873.351</v>
      </c>
      <c r="G50" s="150" t="s">
        <v>85</v>
      </c>
      <c r="H50" s="322">
        <v>3788.815</v>
      </c>
      <c r="I50" s="150" t="s">
        <v>85</v>
      </c>
      <c r="J50" s="150">
        <v>10721</v>
      </c>
      <c r="K50" s="150" t="s">
        <v>38</v>
      </c>
      <c r="L50" s="150">
        <v>5425</v>
      </c>
      <c r="M50" s="40" t="s">
        <v>38</v>
      </c>
      <c r="N50" s="150">
        <v>449.08991</v>
      </c>
      <c r="O50" s="40" t="s">
        <v>38</v>
      </c>
      <c r="P50" s="149">
        <v>585.09854742</v>
      </c>
      <c r="Q50" s="40" t="s">
        <v>38</v>
      </c>
      <c r="R50" s="131">
        <v>-19.7</v>
      </c>
      <c r="S50" s="40"/>
    </row>
    <row r="51" spans="1:19" ht="12" customHeight="1">
      <c r="A51" s="111" t="s">
        <v>38</v>
      </c>
      <c r="B51" s="111" t="s">
        <v>286</v>
      </c>
      <c r="C51" s="150"/>
      <c r="D51" s="322">
        <v>239.924</v>
      </c>
      <c r="E51" s="150" t="s">
        <v>85</v>
      </c>
      <c r="F51" s="322">
        <v>2878.446</v>
      </c>
      <c r="G51" s="150" t="s">
        <v>85</v>
      </c>
      <c r="H51" s="322">
        <v>3429.515</v>
      </c>
      <c r="I51" s="150" t="s">
        <v>85</v>
      </c>
      <c r="J51" s="150">
        <v>8421</v>
      </c>
      <c r="K51" s="150" t="s">
        <v>38</v>
      </c>
      <c r="L51" s="150">
        <v>4626</v>
      </c>
      <c r="M51" s="40" t="s">
        <v>38</v>
      </c>
      <c r="N51" s="150">
        <v>144.124163</v>
      </c>
      <c r="O51" s="40" t="s">
        <v>38</v>
      </c>
      <c r="P51" s="149">
        <v>711.87802839</v>
      </c>
      <c r="Q51" s="40" t="s">
        <v>38</v>
      </c>
      <c r="R51" s="131">
        <v>21.7</v>
      </c>
      <c r="S51" s="40"/>
    </row>
    <row r="52" spans="1:19" ht="12" customHeight="1">
      <c r="A52" s="242" t="s">
        <v>38</v>
      </c>
      <c r="B52" s="242" t="s">
        <v>287</v>
      </c>
      <c r="C52" s="150"/>
      <c r="D52" s="322">
        <v>253.682</v>
      </c>
      <c r="E52" s="150" t="s">
        <v>85</v>
      </c>
      <c r="F52" s="322">
        <v>2300.842</v>
      </c>
      <c r="G52" s="150" t="s">
        <v>85</v>
      </c>
      <c r="H52" s="322">
        <v>2598.948</v>
      </c>
      <c r="I52" s="150" t="s">
        <v>85</v>
      </c>
      <c r="J52" s="150">
        <v>10015</v>
      </c>
      <c r="K52" s="150" t="s">
        <v>38</v>
      </c>
      <c r="L52" s="150">
        <v>5134</v>
      </c>
      <c r="M52" s="40" t="s">
        <v>38</v>
      </c>
      <c r="N52" s="150">
        <v>283.767161</v>
      </c>
      <c r="O52" s="40" t="s">
        <v>38</v>
      </c>
      <c r="P52" s="149">
        <v>683.25508602</v>
      </c>
      <c r="Q52" s="40" t="s">
        <v>38</v>
      </c>
      <c r="R52" s="131">
        <v>-4</v>
      </c>
      <c r="S52" s="40"/>
    </row>
    <row r="53" spans="1:19" ht="12" customHeight="1">
      <c r="A53" s="111" t="s">
        <v>38</v>
      </c>
      <c r="B53" s="111" t="s">
        <v>288</v>
      </c>
      <c r="C53" s="150"/>
      <c r="D53" s="322">
        <v>306.097</v>
      </c>
      <c r="E53" s="150" t="s">
        <v>85</v>
      </c>
      <c r="F53" s="322">
        <v>2761.593</v>
      </c>
      <c r="G53" s="150" t="s">
        <v>85</v>
      </c>
      <c r="H53" s="322">
        <v>2924.831</v>
      </c>
      <c r="I53" s="150" t="s">
        <v>85</v>
      </c>
      <c r="J53" s="150">
        <v>8284</v>
      </c>
      <c r="K53" s="150" t="s">
        <v>38</v>
      </c>
      <c r="L53" s="150">
        <v>4759</v>
      </c>
      <c r="M53" s="40" t="s">
        <v>38</v>
      </c>
      <c r="N53" s="150">
        <v>416.810742</v>
      </c>
      <c r="O53" s="40" t="s">
        <v>38</v>
      </c>
      <c r="P53" s="149">
        <v>658.76610973</v>
      </c>
      <c r="Q53" s="40" t="s">
        <v>38</v>
      </c>
      <c r="R53" s="131">
        <v>-3.6</v>
      </c>
      <c r="S53" s="40"/>
    </row>
    <row r="54" spans="1:19" ht="12" customHeight="1">
      <c r="A54" s="111" t="s">
        <v>38</v>
      </c>
      <c r="B54" s="111" t="s">
        <v>289</v>
      </c>
      <c r="C54" s="150"/>
      <c r="D54" s="322">
        <v>315.369</v>
      </c>
      <c r="E54" s="150" t="s">
        <v>85</v>
      </c>
      <c r="F54" s="322">
        <v>2071.685</v>
      </c>
      <c r="G54" s="150" t="s">
        <v>85</v>
      </c>
      <c r="H54" s="322">
        <v>2186.839</v>
      </c>
      <c r="I54" s="150" t="s">
        <v>85</v>
      </c>
      <c r="J54" s="150">
        <v>9190</v>
      </c>
      <c r="K54" s="150" t="s">
        <v>38</v>
      </c>
      <c r="L54" s="150">
        <v>5211</v>
      </c>
      <c r="M54" s="40" t="s">
        <v>38</v>
      </c>
      <c r="N54" s="150">
        <v>284.411815</v>
      </c>
      <c r="O54" s="40" t="s">
        <v>38</v>
      </c>
      <c r="P54" s="149">
        <v>630.84247397</v>
      </c>
      <c r="Q54" s="40" t="s">
        <v>38</v>
      </c>
      <c r="R54" s="131">
        <v>-4.2</v>
      </c>
      <c r="S54" s="40"/>
    </row>
    <row r="55" spans="1:19" ht="12" customHeight="1">
      <c r="A55" s="111" t="s">
        <v>38</v>
      </c>
      <c r="B55" s="111" t="s">
        <v>290</v>
      </c>
      <c r="C55" s="150"/>
      <c r="D55" s="322">
        <v>221.468</v>
      </c>
      <c r="E55" s="150" t="s">
        <v>85</v>
      </c>
      <c r="F55" s="322">
        <v>1204.176</v>
      </c>
      <c r="G55" s="150" t="s">
        <v>85</v>
      </c>
      <c r="H55" s="322">
        <v>1340.738</v>
      </c>
      <c r="I55" s="150" t="s">
        <v>85</v>
      </c>
      <c r="J55" s="150">
        <v>9712</v>
      </c>
      <c r="K55" s="150" t="s">
        <v>38</v>
      </c>
      <c r="L55" s="150">
        <v>5406</v>
      </c>
      <c r="M55" s="40" t="s">
        <v>38</v>
      </c>
      <c r="N55" s="150">
        <v>231.898997</v>
      </c>
      <c r="O55" s="40" t="s">
        <v>38</v>
      </c>
      <c r="P55" s="149">
        <v>675.38329198</v>
      </c>
      <c r="Q55" s="40" t="s">
        <v>38</v>
      </c>
      <c r="R55" s="131">
        <v>7.1</v>
      </c>
      <c r="S55" s="40"/>
    </row>
    <row r="56" spans="1:19" ht="12" customHeight="1">
      <c r="A56" s="111" t="s">
        <v>38</v>
      </c>
      <c r="B56" s="111" t="s">
        <v>291</v>
      </c>
      <c r="C56" s="40"/>
      <c r="D56" s="322">
        <v>280.2</v>
      </c>
      <c r="E56" s="40" t="s">
        <v>85</v>
      </c>
      <c r="F56" s="322">
        <v>738.813</v>
      </c>
      <c r="G56" s="40" t="s">
        <v>85</v>
      </c>
      <c r="H56" s="322">
        <v>924.769</v>
      </c>
      <c r="I56" s="40" t="s">
        <v>85</v>
      </c>
      <c r="J56" s="150">
        <v>10633</v>
      </c>
      <c r="K56" s="40" t="s">
        <v>38</v>
      </c>
      <c r="L56" s="150">
        <v>6160</v>
      </c>
      <c r="M56" s="40" t="s">
        <v>38</v>
      </c>
      <c r="N56" s="150">
        <v>423.662655</v>
      </c>
      <c r="O56" s="40" t="s">
        <v>38</v>
      </c>
      <c r="P56" s="149">
        <v>827.76882234</v>
      </c>
      <c r="Q56" s="40" t="s">
        <v>38</v>
      </c>
      <c r="R56" s="131">
        <v>22.6</v>
      </c>
      <c r="S56" s="40"/>
    </row>
    <row r="57" spans="1:19" ht="12" customHeight="1">
      <c r="A57" s="111" t="s">
        <v>38</v>
      </c>
      <c r="B57" s="111" t="s">
        <v>292</v>
      </c>
      <c r="C57" s="150"/>
      <c r="D57" s="322">
        <v>754.77</v>
      </c>
      <c r="E57" s="150" t="s">
        <v>85</v>
      </c>
      <c r="F57" s="322">
        <v>620.825</v>
      </c>
      <c r="G57" s="150" t="s">
        <v>85</v>
      </c>
      <c r="H57" s="322">
        <v>698.219</v>
      </c>
      <c r="I57" s="150" t="s">
        <v>85</v>
      </c>
      <c r="J57" s="150">
        <v>10291</v>
      </c>
      <c r="K57" s="150" t="s">
        <v>38</v>
      </c>
      <c r="L57" s="150">
        <v>5874</v>
      </c>
      <c r="M57" s="40" t="s">
        <v>38</v>
      </c>
      <c r="N57" s="150">
        <v>349.878486</v>
      </c>
      <c r="O57" s="40" t="s">
        <v>85</v>
      </c>
      <c r="P57" s="149">
        <v>774.53691451</v>
      </c>
      <c r="Q57" s="40" t="s">
        <v>85</v>
      </c>
      <c r="R57" s="131">
        <v>-6.4</v>
      </c>
      <c r="S57" s="40"/>
    </row>
    <row r="58" spans="1:19" ht="12" customHeight="1">
      <c r="A58" s="111" t="s">
        <v>38</v>
      </c>
      <c r="B58" s="111" t="s">
        <v>293</v>
      </c>
      <c r="C58" s="150"/>
      <c r="D58" s="322">
        <v>480.782</v>
      </c>
      <c r="E58" s="150" t="s">
        <v>85</v>
      </c>
      <c r="F58" s="322">
        <v>790.89</v>
      </c>
      <c r="G58" s="150" t="s">
        <v>85</v>
      </c>
      <c r="H58" s="322">
        <v>855.284</v>
      </c>
      <c r="I58" s="150" t="s">
        <v>85</v>
      </c>
      <c r="J58" s="150">
        <v>11512</v>
      </c>
      <c r="K58" s="150" t="s">
        <v>38</v>
      </c>
      <c r="L58" s="150">
        <v>5919</v>
      </c>
      <c r="M58" s="40" t="s">
        <v>38</v>
      </c>
      <c r="N58" s="150">
        <v>293.592916</v>
      </c>
      <c r="O58" s="40" t="s">
        <v>85</v>
      </c>
      <c r="P58" s="149">
        <v>788.29591719</v>
      </c>
      <c r="Q58" s="40" t="s">
        <v>85</v>
      </c>
      <c r="R58" s="131">
        <v>1.8</v>
      </c>
      <c r="S58" s="40"/>
    </row>
    <row r="59" spans="1:19" ht="12" customHeight="1">
      <c r="A59" s="243" t="s">
        <v>38</v>
      </c>
      <c r="B59" s="243" t="s">
        <v>282</v>
      </c>
      <c r="C59" s="271"/>
      <c r="D59" s="322">
        <v>247.989</v>
      </c>
      <c r="E59" s="150" t="s">
        <v>85</v>
      </c>
      <c r="F59" s="322">
        <v>1156.48</v>
      </c>
      <c r="G59" s="150" t="s">
        <v>85</v>
      </c>
      <c r="H59" s="322">
        <v>1274.518</v>
      </c>
      <c r="I59" s="150" t="s">
        <v>85</v>
      </c>
      <c r="J59" s="150">
        <v>11724</v>
      </c>
      <c r="K59" s="271" t="s">
        <v>38</v>
      </c>
      <c r="L59" s="150">
        <v>6044</v>
      </c>
      <c r="M59" s="146" t="s">
        <v>38</v>
      </c>
      <c r="N59" s="160">
        <v>371.804699</v>
      </c>
      <c r="O59" s="146" t="s">
        <v>85</v>
      </c>
      <c r="P59" s="158">
        <v>716.90663867</v>
      </c>
      <c r="Q59" s="146" t="s">
        <v>403</v>
      </c>
      <c r="R59" s="159">
        <v>-9.1</v>
      </c>
      <c r="S59" s="146"/>
    </row>
    <row r="60" spans="1:19" ht="1.5" customHeight="1">
      <c r="A60" s="147"/>
      <c r="B60" s="147"/>
      <c r="C60" s="140"/>
      <c r="D60" s="141"/>
      <c r="E60" s="140"/>
      <c r="F60" s="141"/>
      <c r="G60" s="140"/>
      <c r="H60" s="141"/>
      <c r="I60" s="140"/>
      <c r="J60" s="142"/>
      <c r="K60" s="140"/>
      <c r="L60" s="141"/>
      <c r="M60" s="140"/>
      <c r="N60" s="143"/>
      <c r="O60" s="140"/>
      <c r="P60" s="142"/>
      <c r="Q60" s="140"/>
      <c r="R60" s="144"/>
      <c r="S60" s="140"/>
    </row>
    <row r="61" spans="1:19" ht="3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1:19" ht="11.25" customHeight="1">
      <c r="A62" s="146" t="s">
        <v>175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</row>
    <row r="63" spans="1:19" ht="11.25" customHeight="1">
      <c r="A63" s="146" t="s">
        <v>251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</row>
    <row r="64" spans="1:19" ht="11.25" customHeight="1">
      <c r="A64" s="146" t="s">
        <v>221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</row>
    <row r="65" spans="1:7" ht="11.25" customHeight="1">
      <c r="A65" s="66" t="s">
        <v>236</v>
      </c>
      <c r="F65" s="44"/>
      <c r="G65" s="44"/>
    </row>
    <row r="66" spans="1:19" ht="11.25" customHeight="1">
      <c r="A66" s="146" t="s">
        <v>237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</row>
    <row r="67" spans="1:19" ht="13.5" customHeight="1">
      <c r="A67" s="264" t="s">
        <v>156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</row>
    <row r="68" spans="1:19" ht="3" customHeight="1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</row>
    <row r="69" spans="1:19" ht="11.25" customHeight="1">
      <c r="A69" s="203" t="str">
        <f>+IF(A71="","Symbol:","Symbols:")</f>
        <v>Symbols:</v>
      </c>
      <c r="B69" s="203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</row>
    <row r="70" spans="1:19" ht="11.25" customHeight="1">
      <c r="A70" s="221" t="s">
        <v>131</v>
      </c>
      <c r="B70" s="221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</row>
    <row r="71" spans="1:19" ht="11.25" customHeight="1">
      <c r="A71" s="146" t="s">
        <v>109</v>
      </c>
      <c r="B71" s="2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</row>
    <row r="72" spans="1:19" ht="11.25" customHeight="1">
      <c r="A72" s="51" t="s">
        <v>82</v>
      </c>
      <c r="B72" s="146"/>
      <c r="C72" s="40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</row>
  </sheetData>
  <sheetProtection/>
  <mergeCells count="25">
    <mergeCell ref="J6:S6"/>
    <mergeCell ref="N7:S7"/>
    <mergeCell ref="N8:O11"/>
    <mergeCell ref="P8:Q11"/>
    <mergeCell ref="R12:S12"/>
    <mergeCell ref="R8:S11"/>
    <mergeCell ref="P12:Q12"/>
    <mergeCell ref="A12:C12"/>
    <mergeCell ref="D12:E12"/>
    <mergeCell ref="F12:G12"/>
    <mergeCell ref="H12:I12"/>
    <mergeCell ref="D11:I11"/>
    <mergeCell ref="A1:B1"/>
    <mergeCell ref="A6:C11"/>
    <mergeCell ref="D6:I6"/>
    <mergeCell ref="D7:I8"/>
    <mergeCell ref="D9:E10"/>
    <mergeCell ref="F9:G10"/>
    <mergeCell ref="H9:I10"/>
    <mergeCell ref="J12:K12"/>
    <mergeCell ref="N12:O12"/>
    <mergeCell ref="J7:M10"/>
    <mergeCell ref="L12:M12"/>
    <mergeCell ref="J11:K11"/>
    <mergeCell ref="L11:M11"/>
  </mergeCells>
  <printOptions horizontalCentered="1"/>
  <pageMargins left="0.27" right="0.28" top="0.5511811023622047" bottom="0.35433070866141736" header="0.31496062992125984" footer="0.31496062992125984"/>
  <pageSetup horizontalDpi="600" verticalDpi="600" orientation="portrait" paperSize="9" scale="95" r:id="rId1"/>
  <headerFooter alignWithMargins="0">
    <oddHeader>&amp;C&amp;"Arial,Bold Italic"Overseas Merchandise Trade: October 2009</oddHeader>
    <oddFooter>&amp;R&amp;"Arial Mäori,Bold Italic"Published by Statistics New Zealand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surlich</dc:creator>
  <cp:keywords/>
  <dc:description/>
  <cp:lastModifiedBy>AHMinish</cp:lastModifiedBy>
  <cp:lastPrinted>2009-11-25T01:57:32Z</cp:lastPrinted>
  <dcterms:created xsi:type="dcterms:W3CDTF">1998-07-16T02:58:19Z</dcterms:created>
  <dcterms:modified xsi:type="dcterms:W3CDTF">2009-11-25T01:58:21Z</dcterms:modified>
  <cp:category/>
  <cp:version/>
  <cp:contentType/>
  <cp:contentStatus/>
</cp:coreProperties>
</file>