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55" tabRatio="773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</sheets>
  <externalReferences>
    <externalReference r:id="rId13"/>
    <externalReference r:id="rId14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'Table 1'!$A$1:$Q$69</definedName>
    <definedName name="_xlnm.Print_Area" localSheetId="9">'Table 10'!$A$1:$K$74</definedName>
    <definedName name="_xlnm.Print_Area" localSheetId="1">'Table 2'!$A$1:$M$63</definedName>
    <definedName name="_xlnm.Print_Area" localSheetId="2">'Table 3'!$A$1:$L$67</definedName>
    <definedName name="_xlnm.Print_Area" localSheetId="3">'Table 4'!$A$1:$L$65</definedName>
    <definedName name="_xlnm.Print_Area" localSheetId="4">'Table 5'!$A$1:$K$68</definedName>
    <definedName name="_xlnm.Print_Area" localSheetId="5">'Table 6'!$A$1:$K$66</definedName>
    <definedName name="_xlnm.Print_Area" localSheetId="6">'Table 7'!$A$1:$W$74</definedName>
    <definedName name="_xlnm.Print_Area" localSheetId="7">'Table 8'!$A$1:$Y$63</definedName>
    <definedName name="_xlnm.Print_Area" localSheetId="8">'Table 9'!$A$1:$W$71</definedName>
    <definedName name="rretgert">'[1]Table 3'!$A$1:$J$4</definedName>
    <definedName name="Table_1">#REF!</definedName>
    <definedName name="Table_1_T">#REF!</definedName>
    <definedName name="Table_2">#N/A</definedName>
    <definedName name="Table_2_T">#REF!</definedName>
    <definedName name="Table_3">#REF!</definedName>
    <definedName name="Table_3_T">#REF!</definedName>
    <definedName name="Table_4">#REF!</definedName>
    <definedName name="Table_4_T">#REF!</definedName>
    <definedName name="Table_5" localSheetId="2">'Table 3'!$C$18:$L$50</definedName>
    <definedName name="Table_5">#REF!</definedName>
    <definedName name="Table_5_G" localSheetId="2">'Table 3'!$C$5:$L$14</definedName>
    <definedName name="Table_5_G">#REF!</definedName>
    <definedName name="Table_5_H" localSheetId="2">'Table 3'!$C$15:$L$16</definedName>
    <definedName name="Table_5_H">#REF!</definedName>
    <definedName name="Table_5_T" localSheetId="2">'Table 3'!$C$1:$L$3</definedName>
    <definedName name="Table_5_T">#REF!</definedName>
    <definedName name="Table_6">'Table 4'!$C$19:$L$48</definedName>
    <definedName name="Table_6_G">'Table 4'!$C$4:$L$15</definedName>
    <definedName name="Table_6_H">'Table 4'!$C$16:$L$17</definedName>
    <definedName name="Table_6_T">'Table 4'!$C$1:$L$3</definedName>
    <definedName name="Table_7" localSheetId="4">'Table 5'!#REF!</definedName>
    <definedName name="Table_7" localSheetId="6">'Table 7'!#REF!</definedName>
    <definedName name="Table_7">#REF!</definedName>
    <definedName name="Table_7_T" localSheetId="4">'Table 5'!#REF!</definedName>
    <definedName name="Table_7_T" localSheetId="6">'Table 7'!#REF!</definedName>
    <definedName name="Table_7_T">#REF!</definedName>
    <definedName name="Table_8">#REF!</definedName>
    <definedName name="Table_8_T">#REF!</definedName>
    <definedName name="Table_9">#REF!</definedName>
    <definedName name="Table_9_T">#REF!</definedName>
  </definedNames>
  <calcPr fullCalcOnLoad="1"/>
</workbook>
</file>

<file path=xl/sharedStrings.xml><?xml version="1.0" encoding="utf-8"?>
<sst xmlns="http://schemas.openxmlformats.org/spreadsheetml/2006/main" count="1502" uniqueCount="435">
  <si>
    <t>Table 1</t>
  </si>
  <si>
    <t>Overseas Merchandise Trade</t>
  </si>
  <si>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</si>
  <si>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</si>
  <si>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</si>
  <si>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</si>
  <si>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</si>
  <si>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</si>
  <si>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</si>
  <si>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</si>
  <si>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</si>
  <si>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</si>
  <si>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</si>
  <si>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OTTM.STMC</t>
  </si>
  <si>
    <t>OTTM.STIV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</si>
  <si>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</si>
  <si>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</si>
  <si>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</si>
  <si>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</si>
  <si>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</si>
  <si>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</si>
  <si>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</si>
  <si>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</si>
  <si>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</si>
  <si>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</si>
  <si>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</si>
  <si>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</si>
  <si>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</si>
  <si>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</si>
  <si>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</si>
  <si>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</si>
  <si>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</si>
  <si>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</si>
  <si>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</si>
  <si>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</si>
  <si>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</si>
  <si>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</si>
  <si>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</si>
  <si>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</si>
  <si>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</si>
  <si>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</si>
  <si>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</si>
  <si>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</si>
  <si>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</si>
  <si>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</si>
  <si>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INFOS series BECM.</t>
  </si>
  <si>
    <t>SIA410</t>
  </si>
  <si>
    <t>SIA521</t>
  </si>
  <si>
    <t>Other commodities</t>
  </si>
  <si>
    <t>(1) Imports are valued cif (cost, including insurance and freight to New Zealand).</t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</si>
  <si>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</si>
  <si>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</si>
  <si>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</si>
  <si>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</si>
  <si>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</si>
  <si>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</si>
  <si>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</si>
  <si>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</si>
  <si>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</si>
  <si>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</si>
  <si>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</si>
  <si>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</si>
  <si>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</si>
  <si>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</si>
  <si>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</si>
  <si>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E</t>
  </si>
  <si>
    <t xml:space="preserve"> Related Series</t>
  </si>
  <si>
    <t>Mid-rates for NZ$1.00</t>
  </si>
  <si>
    <t>USA</t>
  </si>
  <si>
    <t>UK</t>
  </si>
  <si>
    <t>Australia</t>
  </si>
  <si>
    <t>Japan</t>
  </si>
  <si>
    <t>preceding</t>
  </si>
  <si>
    <t>period</t>
  </si>
  <si>
    <t>INFOS series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</si>
  <si>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</si>
  <si>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</si>
  <si>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</si>
  <si>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</si>
  <si>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</si>
  <si>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</si>
  <si>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</si>
  <si>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</si>
  <si>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</si>
  <si>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</si>
  <si>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</si>
  <si>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ALL COUNTRIES</t>
  </si>
  <si>
    <t>Bunkering, passengers'</t>
  </si>
  <si>
    <t xml:space="preserve"> baggage and ships' stores</t>
  </si>
  <si>
    <t>All merchandise exports</t>
  </si>
  <si>
    <t>NZ$:US$</t>
  </si>
  <si>
    <t>NZ$:A$</t>
  </si>
  <si>
    <t>NZ$:yen</t>
  </si>
  <si>
    <t>NZ$:euro</t>
  </si>
  <si>
    <t>Cattle</t>
  </si>
  <si>
    <t>Lambs</t>
  </si>
  <si>
    <t>Sheep</t>
  </si>
  <si>
    <t>Table 9</t>
  </si>
  <si>
    <t>Livestock, cars, crude oil and petroleum</t>
  </si>
  <si>
    <t>Exports-related series</t>
  </si>
  <si>
    <t>Imports-related series</t>
  </si>
  <si>
    <t>Crude oil (HS code 2709)</t>
  </si>
  <si>
    <t>Petroleum production</t>
  </si>
  <si>
    <t>Petrol</t>
  </si>
  <si>
    <t>Diesel</t>
  </si>
  <si>
    <t>Table 8</t>
  </si>
  <si>
    <t>Exchange Rates</t>
  </si>
  <si>
    <t>Reserve Bank exchange rates</t>
  </si>
  <si>
    <t xml:space="preserve">NZ$:£ </t>
  </si>
  <si>
    <t>Table 10</t>
  </si>
  <si>
    <t>Top 20 countries</t>
  </si>
  <si>
    <t>E estimated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</si>
  <si>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</si>
  <si>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</si>
  <si>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</si>
  <si>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</si>
  <si>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</si>
  <si>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</si>
  <si>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</si>
  <si>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</si>
  <si>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tonnes (000)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</si>
  <si>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</si>
  <si>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</si>
  <si>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</si>
  <si>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</si>
  <si>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</si>
  <si>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</si>
  <si>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</si>
  <si>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</si>
  <si>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</si>
  <si>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</si>
  <si>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</si>
  <si>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</si>
  <si>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NRGM.
SPP5A</t>
  </si>
  <si>
    <t>NRGM.
SPP5B</t>
  </si>
  <si>
    <t xml:space="preserve">HK 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</si>
  <si>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</si>
  <si>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</si>
  <si>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 xml:space="preserve">P provisional (Statistics for the latest three months are provisional.)  </t>
  </si>
  <si>
    <t>OECD – Organisation for Economic Co-operation and Development.</t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</si>
  <si>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</si>
  <si>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</si>
  <si>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</si>
  <si>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</si>
  <si>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</si>
  <si>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</si>
  <si>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(1) Base: June 1979 (=100). For further information, refer: http://www.rbnz.govt.nz/news/1999/0085359.html.</t>
  </si>
  <si>
    <t>(2) Figures are calculated on unrounded data.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</si>
  <si>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</si>
  <si>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</si>
  <si>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</si>
  <si>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</si>
  <si>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</si>
  <si>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</si>
  <si>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</si>
  <si>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Animal and vegetable oils, (fats and waxes)</t>
  </si>
  <si>
    <t>Manufactured goods (classified chiefly by material)</t>
  </si>
  <si>
    <t>Crude materials, (inedible, except fuels)</t>
  </si>
  <si>
    <t xml:space="preserve">          Section</t>
  </si>
  <si>
    <t>(3) Some section values exclude confidential data. All excluded confidential data is included in section 9 (other).</t>
  </si>
  <si>
    <t>NZCS exchange rates</t>
  </si>
  <si>
    <t>HS – New Zealand Harmonised System Classification. (HS2007 applies to January 2007 and later data. HS2002 is used for earlier data.)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</si>
  <si>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</si>
  <si>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</si>
  <si>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</si>
  <si>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</si>
  <si>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</si>
  <si>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</si>
  <si>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</si>
  <si>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</si>
  <si>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</si>
  <si>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</si>
  <si>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</si>
  <si>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</si>
  <si>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r>
      <t xml:space="preserve">  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</si>
  <si>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t>- no code available</t>
  </si>
  <si>
    <t>Destination unknown – EU</t>
  </si>
  <si>
    <t>Month of</t>
  </si>
  <si>
    <t xml:space="preserve">EU – European Union (includes two new member countries from 1 January 2007).  </t>
  </si>
  <si>
    <t>(2) Sourced from Land Transport New Zealand.</t>
  </si>
  <si>
    <t>(1) Sourced from Ministry of Agriculture and Forestry.</t>
  </si>
  <si>
    <r>
      <t>Livestock slaughtered for export</t>
    </r>
    <r>
      <rPr>
        <vertAlign val="superscript"/>
        <sz val="8"/>
        <rFont val="Arial"/>
        <family val="2"/>
      </rPr>
      <t>(1)</t>
    </r>
  </si>
  <si>
    <r>
      <t>Number of cars and station wagons newly registered</t>
    </r>
    <r>
      <rPr>
        <vertAlign val="superscript"/>
        <sz val="8"/>
        <rFont val="Arial"/>
        <family val="2"/>
      </rPr>
      <t>(2)</t>
    </r>
  </si>
  <si>
    <t>OTTM.STEF</t>
  </si>
  <si>
    <t>OTTM.STIC</t>
  </si>
  <si>
    <r>
      <t>Mineral fuels, (lubricants and related materials)</t>
    </r>
    <r>
      <rPr>
        <vertAlign val="superscript"/>
        <sz val="8"/>
        <rFont val="Arial"/>
        <family val="2"/>
      </rPr>
      <t>(5)</t>
    </r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</si>
  <si>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</si>
  <si>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</si>
  <si>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</si>
  <si>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t>(4) These codes are used in INFOS series EXPM.SITC1&amp; and IMPM.SITC1&amp; (at position '&amp;') for exports and imports data. No series for balance data.</t>
  </si>
  <si>
    <t>(6) Commodities and transactions not classified elsewhere in SITC.</t>
  </si>
  <si>
    <t>(7) Totals may not match merchandise trade totals as some commodities (eg monetary gold) are excluded from SITC.</t>
  </si>
  <si>
    <t>(8) Excluding food and fuel manufactures.</t>
  </si>
  <si>
    <r>
      <t>Confidential data</t>
    </r>
    <r>
      <rPr>
        <vertAlign val="superscript"/>
        <sz val="8"/>
        <rFont val="Arial"/>
        <family val="2"/>
      </rPr>
      <t>(6)</t>
    </r>
  </si>
  <si>
    <t>(6) Data that is no longer confidential is assigned to specific commodities.</t>
  </si>
  <si>
    <r>
      <t xml:space="preserve"> Index</t>
    </r>
    <r>
      <rPr>
        <vertAlign val="superscript"/>
        <sz val="8"/>
        <rFont val="Arial"/>
        <family val="2"/>
      </rPr>
      <t>(3)</t>
    </r>
  </si>
  <si>
    <t>(4) Figures are calculated on unrounded data.</t>
  </si>
  <si>
    <t>(2)</t>
  </si>
  <si>
    <r>
      <t>year</t>
    </r>
    <r>
      <rPr>
        <vertAlign val="superscript"/>
        <sz val="8"/>
        <rFont val="Arial"/>
        <family val="2"/>
      </rPr>
      <t>(2)</t>
    </r>
  </si>
  <si>
    <t>Change
from
previous
month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</si>
  <si>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</si>
  <si>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(3) These codes are used in INFOS series EXPM.SCT&amp;&amp;F (at position '&amp;&amp;').</t>
  </si>
  <si>
    <r>
      <t>Exports by Destination</t>
    </r>
    <r>
      <rPr>
        <vertAlign val="superscript"/>
        <sz val="11"/>
        <rFont val="Arial"/>
        <family val="2"/>
      </rPr>
      <t>(1)(2)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</si>
  <si>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</si>
  <si>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</si>
  <si>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t>(7) Data that is no longer confidential is assigned to specific commodities.</t>
  </si>
  <si>
    <t>(4) Export values exclude confidential data. (This may affect percentage changes.)</t>
  </si>
  <si>
    <t>(5) Excludes wool (HS code 5101).</t>
  </si>
  <si>
    <t>(6) Excludes wine (HS code 2204).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</si>
  <si>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</si>
  <si>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 xml:space="preserve">      cif (cost, including insurance and freight to New Zealand).</t>
  </si>
  <si>
    <t>(5) For the latest month, values for crude oil and some other petroleum products are calculated from estimated prices.</t>
  </si>
  <si>
    <t>(4) For the latest month, values for crude oil and some other petroleum products are calculated from estimated prices.</t>
  </si>
  <si>
    <t>(5) Import values exclude confidential data. (This may affect percentage changes.)</t>
  </si>
  <si>
    <r>
      <t>Imports of Main Commodities</t>
    </r>
    <r>
      <rPr>
        <vertAlign val="superscript"/>
        <sz val="11"/>
        <rFont val="Arial"/>
        <family val="2"/>
      </rPr>
      <t>(1)(2)</t>
    </r>
  </si>
  <si>
    <t>(3) Excludes passenger motor cars. (There is a separate series for these because industry and household purchases cannot be split.)</t>
  </si>
  <si>
    <t>(4) Excludes petrol and avgas. (There is a separate series for these because industry and household purchases cannot be split.)</t>
  </si>
  <si>
    <r>
      <t xml:space="preserve">  Imports by Broad Economic Category (BEC) Group</t>
    </r>
    <r>
      <rPr>
        <vertAlign val="superscript"/>
        <sz val="11"/>
        <rFont val="Arial"/>
        <family val="2"/>
      </rPr>
      <t>(1)(2)</t>
    </r>
  </si>
  <si>
    <t>(3) Individual import items with cif values of $100 million or more (such as large aircraft and ships).</t>
  </si>
  <si>
    <r>
      <t>Actual values</t>
    </r>
    <r>
      <rPr>
        <vertAlign val="superscript"/>
        <sz val="11"/>
        <rFont val="Arial"/>
        <family val="2"/>
      </rPr>
      <t>(1)(2)</t>
    </r>
  </si>
  <si>
    <t>(6) Import values exclude confidential data. (This may affect percentage changes.)</t>
  </si>
  <si>
    <t>(7) Excludes passenger motor cars, petrol and avgas, and military equipment.</t>
  </si>
  <si>
    <t xml:space="preserve">(8) Military equipment (including frigates), confidential, miscellaneous and unclassified goods. Military helicopters are in capital transport equipment. </t>
  </si>
  <si>
    <t>(9) Data that is no longer confidential is assigned to specific BEC groups.</t>
  </si>
  <si>
    <t>(10) Totals may not match merchandise trade totals as some commodities (eg monetary gold) are excluded from BEC.</t>
  </si>
  <si>
    <t xml:space="preserve">(11) The change from the same period of the previous year. </t>
  </si>
  <si>
    <t xml:space="preserve">(3) This price may fluctuate with changes in sources of supply and types of crude oil being imported. Prices are estimated for the latest month. </t>
  </si>
  <si>
    <t xml:space="preserve">      (cost, including insurance and freight to New Zealand) or vfd (value for duty – the value of imports before insurance and freight costs are added).</t>
  </si>
  <si>
    <t>(1) Exports are valued fob (free on board – the value of goods at New Zealand ports before export) and include re-exports. Imports are valued cif</t>
  </si>
  <si>
    <r>
      <t>Trend values – monthly</t>
    </r>
    <r>
      <rPr>
        <vertAlign val="superscript"/>
        <sz val="11"/>
        <rFont val="Arial"/>
        <family val="2"/>
      </rPr>
      <t>(1)(2)(3)(4)</t>
    </r>
  </si>
  <si>
    <t>(2) Trend values exclude estimated seasonal fluctuations and short-term irregular movements.</t>
  </si>
  <si>
    <t>(3) Trend values, particularly for the latest periods, are subject to revision each month.</t>
  </si>
  <si>
    <t>(5) Excludes individual import items with cif values of $100 million or more (such as large aircraft and ships).</t>
  </si>
  <si>
    <t>(1) Exports are valued fob (free on board – the value of goods at New Zealand ports before export) and include re-exports. Imports are</t>
  </si>
  <si>
    <t xml:space="preserve">      valued cif (cost, including insurance and freight to New Zealand) or vfd (value for duty – the value of imports before insurance and</t>
  </si>
  <si>
    <t xml:space="preserve">      freight costs are added).</t>
  </si>
  <si>
    <t>(1) Exports are valued fob (free on board – the value of goods at New Zealand ports before export) and include re-exports.</t>
  </si>
  <si>
    <t>(4) Imports are valued cif (cost, including insurance and freight to New Zealand).</t>
  </si>
  <si>
    <t>(5) Figures are calculated on unrounded data.</t>
  </si>
  <si>
    <r>
      <t>Change from preceding period</t>
    </r>
    <r>
      <rPr>
        <vertAlign val="superscript"/>
        <sz val="8"/>
        <rFont val="Arial"/>
        <family val="2"/>
      </rPr>
      <t>(5)</t>
    </r>
  </si>
  <si>
    <t>(1) Exports are valued fob (free on board – the value of goods at New Zealand ports before export) and include re-exports, while imports are valued</t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</si>
  <si>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</si>
  <si>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</si>
  <si>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NZCS – New Zealand Customs Service</t>
  </si>
  <si>
    <t>(3) Base: June 1997 (=1000). Calculated by Statistics New Zealand from exchange rates published by the NZCS.</t>
  </si>
  <si>
    <t>… not applicable              - not available</t>
  </si>
  <si>
    <t>(3) These codes are used in INFOS series EXPM.S2T&amp;&amp;F (at position '&amp;&amp;'). Exceptions are:</t>
  </si>
  <si>
    <t xml:space="preserve">      72-73=EXPM.S2O72TO73F,  9809=EXPM.S2U98CF  and  01-98=EXPM.S2TZZF.</t>
  </si>
  <si>
    <t>P provisional (Statistics for the latest three months are provisional.)                  … not applicable                  - not available</t>
  </si>
  <si>
    <t xml:space="preserve">      2709-2715=IMPM.S2U27BC,  50-63=IMPM.S2O50TO63C,  72-73=IMPM.S2O72TO73F,  9809=IMPM.S2U98CC  and  01-98=IMPM.S2TZZC.</t>
  </si>
  <si>
    <t>(3) These codes are used in INFOS series IMPM.SCT&amp;&amp;C (at position '&amp;&amp;').</t>
  </si>
  <si>
    <t>(3) These codes are used in INFOS series IMPM.S2T&amp;&amp;C (at position '&amp;&amp;'). Exceptions are:</t>
  </si>
  <si>
    <t xml:space="preserve">October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</si>
  <si>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</si>
  <si>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</si>
  <si>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</si>
  <si>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</si>
  <si>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</si>
  <si>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</si>
  <si>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</si>
  <si>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</si>
  <si>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</si>
  <si>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</si>
  <si>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</si>
  <si>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January </t>
  </si>
  <si>
    <t xml:space="preserve">April </t>
  </si>
  <si>
    <t xml:space="preserve">July </t>
  </si>
  <si>
    <t xml:space="preserve">Oct </t>
  </si>
  <si>
    <t xml:space="preserve">Nov </t>
  </si>
  <si>
    <t xml:space="preserve">Dec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</si>
  <si>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</si>
  <si>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</si>
  <si>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</si>
  <si>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</si>
  <si>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</si>
  <si>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</si>
  <si>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</si>
  <si>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</si>
  <si>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</si>
  <si>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2008 P </t>
  </si>
  <si>
    <t xml:space="preserve">AU </t>
  </si>
  <si>
    <t xml:space="preserve">Australia </t>
  </si>
  <si>
    <t xml:space="preserve">US </t>
  </si>
  <si>
    <t xml:space="preserve">United States of America </t>
  </si>
  <si>
    <t xml:space="preserve">JP </t>
  </si>
  <si>
    <t xml:space="preserve">Japan </t>
  </si>
  <si>
    <t xml:space="preserve">CN </t>
  </si>
  <si>
    <t xml:space="preserve">People's Republic of China </t>
  </si>
  <si>
    <t xml:space="preserve">GB </t>
  </si>
  <si>
    <t xml:space="preserve">United Kingdom </t>
  </si>
  <si>
    <t xml:space="preserve">KR </t>
  </si>
  <si>
    <t xml:space="preserve">Republic of Korea </t>
  </si>
  <si>
    <t xml:space="preserve">ID </t>
  </si>
  <si>
    <t xml:space="preserve">Indonesia </t>
  </si>
  <si>
    <t xml:space="preserve">SG </t>
  </si>
  <si>
    <t xml:space="preserve">Singapore </t>
  </si>
  <si>
    <t xml:space="preserve">MY </t>
  </si>
  <si>
    <t xml:space="preserve">Malaysia </t>
  </si>
  <si>
    <t xml:space="preserve">DE </t>
  </si>
  <si>
    <t xml:space="preserve">Germany </t>
  </si>
  <si>
    <t xml:space="preserve">TH </t>
  </si>
  <si>
    <t xml:space="preserve">Thailand </t>
  </si>
  <si>
    <t xml:space="preserve">TW </t>
  </si>
  <si>
    <t xml:space="preserve">Taiwan </t>
  </si>
  <si>
    <t xml:space="preserve">PH </t>
  </si>
  <si>
    <t xml:space="preserve">Philippines </t>
  </si>
  <si>
    <t xml:space="preserve">SA </t>
  </si>
  <si>
    <t xml:space="preserve">Saudi Arabia </t>
  </si>
  <si>
    <t xml:space="preserve">Hong Kong (SAR) </t>
  </si>
  <si>
    <t xml:space="preserve">VE </t>
  </si>
  <si>
    <t xml:space="preserve">Venezuela </t>
  </si>
  <si>
    <t xml:space="preserve">MX </t>
  </si>
  <si>
    <t xml:space="preserve">Mexico </t>
  </si>
  <si>
    <t xml:space="preserve">BE </t>
  </si>
  <si>
    <t xml:space="preserve">Belgium </t>
  </si>
  <si>
    <t xml:space="preserve">IN </t>
  </si>
  <si>
    <t xml:space="preserve">India </t>
  </si>
  <si>
    <t xml:space="preserve">CA </t>
  </si>
  <si>
    <t xml:space="preserve">Canada </t>
  </si>
  <si>
    <t xml:space="preserve">QA </t>
  </si>
  <si>
    <t xml:space="preserve">Qatar </t>
  </si>
  <si>
    <t xml:space="preserve">IT </t>
  </si>
  <si>
    <t xml:space="preserve">Italy </t>
  </si>
  <si>
    <t xml:space="preserve">AE </t>
  </si>
  <si>
    <t xml:space="preserve">United Arab Emirates </t>
  </si>
  <si>
    <t xml:space="preserve">FR </t>
  </si>
  <si>
    <t xml:space="preserve">France </t>
  </si>
  <si>
    <t xml:space="preserve">BN </t>
  </si>
  <si>
    <t xml:space="preserve">Brunei Darussalam </t>
  </si>
  <si>
    <t xml:space="preserve">NL </t>
  </si>
  <si>
    <t xml:space="preserve">Netherlands </t>
  </si>
  <si>
    <t xml:space="preserve">SE </t>
  </si>
  <si>
    <t xml:space="preserve">Sweden </t>
  </si>
  <si>
    <t xml:space="preserve">MA </t>
  </si>
  <si>
    <t xml:space="preserve">Morocco </t>
  </si>
  <si>
    <t xml:space="preserve">ES </t>
  </si>
  <si>
    <t xml:space="preserve">Spain </t>
  </si>
  <si>
    <t xml:space="preserve">CH </t>
  </si>
  <si>
    <t xml:space="preserve">Switzerland </t>
  </si>
  <si>
    <t xml:space="preserve">0401-0406 </t>
  </si>
  <si>
    <t xml:space="preserve">Milk powder, butter and cheese </t>
  </si>
  <si>
    <t xml:space="preserve">Meat and edible offal </t>
  </si>
  <si>
    <t xml:space="preserve">Crude oil </t>
  </si>
  <si>
    <t xml:space="preserve">Logs, wood and wood articles </t>
  </si>
  <si>
    <t xml:space="preserve">Mechanical machinery and equipment </t>
  </si>
  <si>
    <t xml:space="preserve">Aluminium and aluminium articles </t>
  </si>
  <si>
    <t xml:space="preserve">0803-0814 </t>
  </si>
  <si>
    <t xml:space="preserve">Fruit </t>
  </si>
  <si>
    <t xml:space="preserve">Fish, crustaceans and molluscs </t>
  </si>
  <si>
    <t xml:space="preserve">Electrical machinery and equipment </t>
  </si>
  <si>
    <t xml:space="preserve">72-73 </t>
  </si>
  <si>
    <t xml:space="preserve">Casein and caseinates </t>
  </si>
  <si>
    <t xml:space="preserve">Wine </t>
  </si>
  <si>
    <t xml:space="preserve">Preparations of cereals, flour and starch </t>
  </si>
  <si>
    <t xml:space="preserve">Wood pulp and waste paper </t>
  </si>
  <si>
    <t xml:space="preserve">Precious metals, jewellery and coins </t>
  </si>
  <si>
    <t xml:space="preserve">Wool </t>
  </si>
  <si>
    <t xml:space="preserve">Miscellaneous edible preparations </t>
  </si>
  <si>
    <t xml:space="preserve">Optical, medical and measuring equipment </t>
  </si>
  <si>
    <t xml:space="preserve">Plastic and plastic articles </t>
  </si>
  <si>
    <t xml:space="preserve">Ships, boats and floating structures </t>
  </si>
  <si>
    <t xml:space="preserve">Other animal originated products </t>
  </si>
  <si>
    <t xml:space="preserve">Vehicles, parts and accessories </t>
  </si>
  <si>
    <t xml:space="preserve">Pharmaceutical products </t>
  </si>
  <si>
    <t xml:space="preserve">Food residues, wastes and fodder </t>
  </si>
  <si>
    <t xml:space="preserve">Meat and fish preparations </t>
  </si>
  <si>
    <t xml:space="preserve">Preparations of vegetables, fruit and nuts </t>
  </si>
  <si>
    <t xml:space="preserve">3502-3507 </t>
  </si>
  <si>
    <t xml:space="preserve">Albumins, gelatin, glues and enzymes </t>
  </si>
  <si>
    <t xml:space="preserve">Animal or vegetable fats and oils </t>
  </si>
  <si>
    <t xml:space="preserve">Aircraft and parts </t>
  </si>
  <si>
    <t xml:space="preserve">Live animals </t>
  </si>
  <si>
    <t xml:space="preserve">Furniture, furnishings and light fittings </t>
  </si>
  <si>
    <t xml:space="preserve">Beverages, spirits and vinegar </t>
  </si>
  <si>
    <t xml:space="preserve">2710-2715 </t>
  </si>
  <si>
    <t xml:space="preserve">Petroleum and products other than crude oil </t>
  </si>
  <si>
    <t xml:space="preserve">Sugars and sugar confectionery </t>
  </si>
  <si>
    <t xml:space="preserve">Copper and copper articles </t>
  </si>
  <si>
    <t xml:space="preserve">2709-2715 </t>
  </si>
  <si>
    <t xml:space="preserve">50-63 </t>
  </si>
  <si>
    <t xml:space="preserve">Textiles and textile articles </t>
  </si>
  <si>
    <t xml:space="preserve">Paper and paperboard and articles </t>
  </si>
  <si>
    <t xml:space="preserve">Fertilizers </t>
  </si>
  <si>
    <t xml:space="preserve">Salt, earths, stone, lime and cement </t>
  </si>
  <si>
    <t xml:space="preserve">Rubber and rubber articles </t>
  </si>
  <si>
    <t xml:space="preserve">Other chemical products </t>
  </si>
  <si>
    <t xml:space="preserve">Toys, games and sports requisites </t>
  </si>
  <si>
    <t xml:space="preserve">Books, newspapers and printed matter </t>
  </si>
  <si>
    <t xml:space="preserve">Essential oils, perfumes and toiletries </t>
  </si>
  <si>
    <t xml:space="preserve">Glass and glassware </t>
  </si>
  <si>
    <t xml:space="preserve">Cereals </t>
  </si>
  <si>
    <t xml:space="preserve">Tanning extracts, dyes, paints and putty </t>
  </si>
  <si>
    <t xml:space="preserve">Fruit and nuts </t>
  </si>
  <si>
    <t xml:space="preserve">Animal and vegetable fats and oils </t>
  </si>
  <si>
    <t xml:space="preserve">Footwear </t>
  </si>
  <si>
    <t xml:space="preserve">Metal tools, implements and cutlery </t>
  </si>
  <si>
    <t xml:space="preserve">E </t>
  </si>
  <si>
    <r>
      <t>Large import
  items</t>
    </r>
    <r>
      <rPr>
        <vertAlign val="superscript"/>
        <sz val="8"/>
        <rFont val="Arial"/>
        <family val="0"/>
      </rPr>
      <t>(3)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0"/>
      </rPr>
      <t>(cif)</t>
    </r>
  </si>
  <si>
    <r>
      <t>Imports
  (cif)</t>
    </r>
    <r>
      <rPr>
        <vertAlign val="superscript"/>
        <sz val="8"/>
        <rFont val="Arial"/>
        <family val="0"/>
      </rPr>
      <t>(5)</t>
    </r>
  </si>
  <si>
    <r>
      <t>Trade balance
(exports
minus imports)
  (fob-cif)</t>
    </r>
    <r>
      <rPr>
        <vertAlign val="superscript"/>
        <sz val="8"/>
        <rFont val="Arial"/>
        <family val="0"/>
      </rPr>
      <t>(5)</t>
    </r>
  </si>
  <si>
    <r>
      <t>Imports
  (vfd)</t>
    </r>
    <r>
      <rPr>
        <vertAlign val="superscript"/>
        <sz val="8"/>
        <rFont val="Arial"/>
        <family val="0"/>
      </rPr>
      <t>(5)</t>
    </r>
  </si>
  <si>
    <r>
      <t>Code</t>
    </r>
    <r>
      <rPr>
        <vertAlign val="superscript"/>
        <sz val="8"/>
        <rFont val="Arial"/>
        <family val="0"/>
      </rPr>
      <t>(3)</t>
    </r>
  </si>
  <si>
    <r>
      <t xml:space="preserve">
Code
</t>
    </r>
    <r>
      <rPr>
        <vertAlign val="superscript"/>
        <sz val="8"/>
        <rFont val="Arial"/>
        <family val="0"/>
      </rPr>
      <t>(3)</t>
    </r>
  </si>
  <si>
    <r>
      <t xml:space="preserve">HS
code
</t>
    </r>
    <r>
      <rPr>
        <vertAlign val="superscript"/>
        <sz val="8"/>
        <rFont val="Arial"/>
        <family val="0"/>
      </rPr>
      <t>(3)</t>
    </r>
  </si>
  <si>
    <r>
      <t>Iron and steel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</si>
  <si>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50-63</t>
    </r>
    <r>
      <rPr>
        <vertAlign val="superscript"/>
        <sz val="8"/>
        <rFont val="Arial"/>
        <family val="0"/>
      </rPr>
      <t>(5)</t>
    </r>
    <r>
      <rPr>
        <sz val="8"/>
        <rFont val="Arial"/>
        <family val="0"/>
      </rPr>
      <t xml:space="preserve"> </t>
    </r>
  </si>
  <si>
    <r>
      <t>Textiles and textile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</si>
  <si>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Paper and paperboard and articles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</si>
  <si>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Raw hides, skins and leather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</si>
  <si>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Vegetables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</si>
  <si>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22</t>
    </r>
    <r>
      <rPr>
        <vertAlign val="superscript"/>
        <sz val="8"/>
        <rFont val="Arial"/>
        <family val="0"/>
      </rPr>
      <t>(6)</t>
    </r>
    <r>
      <rPr>
        <sz val="8"/>
        <rFont val="Arial"/>
        <family val="0"/>
      </rPr>
      <t xml:space="preserve"> </t>
    </r>
  </si>
  <si>
    <r>
      <t>Other chemical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</si>
  <si>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 xml:space="preserve">      0401-0406=EXPM.S2U04AF,  0803-0814=EXPM.S2U08AF,  22</t>
    </r>
    <r>
      <rPr>
        <vertAlign val="superscript"/>
        <sz val="8"/>
        <rFont val="Arial"/>
        <family val="0"/>
      </rPr>
      <t>(6)</t>
    </r>
    <r>
      <rPr>
        <sz val="8"/>
        <rFont val="Arial"/>
        <family val="0"/>
      </rPr>
      <t>=EXPM.S2U22BF,  2204=EXPM.S2U22AF,  2709=EXPM.S2U27CF,</t>
    </r>
  </si>
  <si>
    <r>
      <t xml:space="preserve">      2710-2715=EXPM.S2U27DF,  3501=EXPM.S2U35AF,  3502-3507=EXPM.S2U35BF,  5101=EXPM.S2U51AF,  50-63</t>
    </r>
    <r>
      <rPr>
        <vertAlign val="superscript"/>
        <sz val="8"/>
        <rFont val="Arial"/>
        <family val="0"/>
      </rPr>
      <t>(5)</t>
    </r>
    <r>
      <rPr>
        <sz val="8"/>
        <rFont val="Arial"/>
        <family val="0"/>
      </rPr>
      <t>=EXPM.S2O50TO63F,</t>
    </r>
  </si>
  <si>
    <r>
      <t>Petroleum and products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</t>
    </r>
  </si>
  <si>
    <r>
      <t>Electrical machinery and equipment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</si>
  <si>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Plastic and plastic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</si>
  <si>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Iron and steel and articles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</si>
  <si>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Inorganic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</si>
  <si>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Organic chemicals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</si>
  <si>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Soap and organic surface-active agents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</si>
  <si>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Sugars and sugar confectionery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</t>
    </r>
  </si>
  <si>
    <r>
      <t>Capital goods</t>
    </r>
    <r>
      <rPr>
        <vertAlign val="superscript"/>
        <sz val="8"/>
        <rFont val="Arial"/>
        <family val="0"/>
      </rPr>
      <t>(3)</t>
    </r>
  </si>
  <si>
    <r>
      <t>Intermediate goods</t>
    </r>
    <r>
      <rPr>
        <vertAlign val="superscript"/>
        <sz val="8"/>
        <rFont val="Arial"/>
        <family val="0"/>
      </rPr>
      <t>(4)</t>
    </r>
  </si>
  <si>
    <r>
      <t>Consump-
tion
 goods</t>
    </r>
    <r>
      <rPr>
        <vertAlign val="superscript"/>
        <sz val="8"/>
        <rFont val="Arial"/>
        <family val="0"/>
      </rPr>
      <t>(6)(7)</t>
    </r>
  </si>
  <si>
    <r>
      <t>All
merch-
andise
imports</t>
    </r>
    <r>
      <rPr>
        <vertAlign val="superscript"/>
        <sz val="8"/>
        <rFont val="Arial"/>
        <family val="0"/>
      </rPr>
      <t>(10)</t>
    </r>
  </si>
  <si>
    <r>
      <t>Crude
oil</t>
    </r>
    <r>
      <rPr>
        <vertAlign val="superscript"/>
        <sz val="8"/>
        <rFont val="Arial"/>
        <family val="0"/>
      </rPr>
      <t>(5)</t>
    </r>
  </si>
  <si>
    <r>
      <t>Other</t>
    </r>
    <r>
      <rPr>
        <vertAlign val="superscript"/>
        <sz val="8"/>
        <rFont val="Arial"/>
        <family val="0"/>
      </rPr>
      <t>(6)</t>
    </r>
  </si>
  <si>
    <r>
      <t>Total</t>
    </r>
    <r>
      <rPr>
        <vertAlign val="superscript"/>
        <sz val="8"/>
        <rFont val="Arial"/>
        <family val="0"/>
      </rPr>
      <t>(6)</t>
    </r>
  </si>
  <si>
    <r>
      <t>Petrol and avgas</t>
    </r>
    <r>
      <rPr>
        <vertAlign val="superscript"/>
        <sz val="8"/>
        <rFont val="Arial"/>
        <family val="0"/>
      </rPr>
      <t>(5)</t>
    </r>
  </si>
  <si>
    <r>
      <t>Military
and other
 goods</t>
    </r>
    <r>
      <rPr>
        <vertAlign val="superscript"/>
        <sz val="8"/>
        <rFont val="Arial"/>
        <family val="0"/>
      </rPr>
      <t>(8)(9)</t>
    </r>
  </si>
  <si>
    <r>
      <t>Latest annual change</t>
    </r>
    <r>
      <rPr>
        <vertAlign val="superscript"/>
        <sz val="8"/>
        <rFont val="Arial"/>
        <family val="0"/>
      </rPr>
      <t>(9)</t>
    </r>
  </si>
  <si>
    <r>
      <t>Latest annual change</t>
    </r>
    <r>
      <rPr>
        <vertAlign val="superscript"/>
        <sz val="8"/>
        <rFont val="Arial"/>
        <family val="0"/>
      </rPr>
      <t>(11)</t>
    </r>
  </si>
  <si>
    <r>
      <t>Price
  (cif)</t>
    </r>
    <r>
      <rPr>
        <vertAlign val="superscript"/>
        <sz val="8"/>
        <rFont val="Arial"/>
        <family val="0"/>
      </rPr>
      <t>(3)(4)</t>
    </r>
    <r>
      <rPr>
        <sz val="8"/>
        <rFont val="Arial"/>
        <family val="0"/>
      </rPr>
      <t xml:space="preserve">
$/tonne</t>
    </r>
  </si>
  <si>
    <r>
      <t>SITC
code</t>
    </r>
    <r>
      <rPr>
        <vertAlign val="superscript"/>
        <sz val="8"/>
        <rFont val="Arial"/>
        <family val="2"/>
      </rPr>
      <t xml:space="preserve">
</t>
    </r>
    <r>
      <rPr>
        <vertAlign val="superscript"/>
        <sz val="8"/>
        <rFont val="Arial"/>
        <family val="0"/>
      </rPr>
      <t>(4)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</si>
</sst>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\ #,##0.0_M_M;\ \-#,##0.0_M_M;\ &quot;-&quot;_M_M;_(@_M_M"/>
    <numFmt numFmtId="166" formatCode="\ #,##0.0_M;\ \-#,##0.0_M;\ &quot;-&quot;_M;_(@_M"/>
    <numFmt numFmtId="167" formatCode="\+#,##0.0;\-#,##0.0"/>
    <numFmt numFmtId="168" formatCode="\ #,##0.0;\ \-#,##0.0;\ &quot;-&quot;;_(@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00"/>
    <numFmt numFmtId="178" formatCode="0.0"/>
    <numFmt numFmtId="179" formatCode="mmmm\ yyyy"/>
    <numFmt numFmtId="180" formatCode="#,##0.0,,"/>
    <numFmt numFmtId="181" formatCode="mmm\ yyyy"/>
    <numFmt numFmtId="182" formatCode="#,##0.0_);[Red]\(#,##0.0\)"/>
    <numFmt numFmtId="183" formatCode="#,##0,"/>
    <numFmt numFmtId="184" formatCode="#,##0.0,"/>
    <numFmt numFmtId="185" formatCode="yyyy"/>
    <numFmt numFmtId="186" formatCode="#,##0.0_ ;[Red]\-#,##0.0\ "/>
    <numFmt numFmtId="187" formatCode="#,##0_ ;[Red]\-#,##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,,"/>
    <numFmt numFmtId="194" formatCode="0.0%"/>
    <numFmt numFmtId="195" formatCode="0.000,,"/>
    <numFmt numFmtId="196" formatCode="#,,"/>
    <numFmt numFmtId="197" formatCode="0.00000000"/>
    <numFmt numFmtId="198" formatCode="0.00,,"/>
    <numFmt numFmtId="199" formatCode="0.0,,"/>
    <numFmt numFmtId="200" formatCode="00"/>
    <numFmt numFmtId="201" formatCode="#,##0.00,,"/>
    <numFmt numFmtId="202" formatCode="#,##0.000,,"/>
    <numFmt numFmtId="203" formatCode="mmmm\-yy"/>
    <numFmt numFmtId="204" formatCode="#,##0,,_M;\ \-#,##0_M;\ &quot;-&quot;_M;_(@_M"/>
    <numFmt numFmtId="205" formatCode="\ #,,_M;\ \-#,##0.0_M;\ &quot;-&quot;_M;_(@_M"/>
    <numFmt numFmtId="206" formatCode="\+#,##0;\-#,##0"/>
    <numFmt numFmtId="207" formatCode="0;\(0\)"/>
    <numFmt numFmtId="208" formatCode="\ #,##0_M;\ \-#,##0_M;\ &quot;-&quot;_M;_(@_M"/>
    <numFmt numFmtId="209" formatCode="\ \ @"/>
    <numFmt numFmtId="210" formatCode="\ #,##0.0_M;\ \-#,##0.0_M;\ &quot;0.0&quot;_M;_(@_M"/>
    <numFmt numFmtId="211" formatCode="#,##0.0000"/>
    <numFmt numFmtId="212" formatCode="\ #,##0.0\ \ \ \ _M;\ \-#,##0.0\ \ \ \ _M;\ &quot;-&quot;\ \ \ \ _M;_(@_M"/>
    <numFmt numFmtId="213" formatCode="\ #,##0.0\ \ \ \ _M;\ \-#,##0.0\ \ \ \ _M;\ &quot;0.0&quot;\ \ \ \ _M;_(@_M"/>
    <numFmt numFmtId="214" formatCode="\ ###0.0_M;\ \-###0.0_M;\ &quot;-&quot;_M;_(@_M"/>
    <numFmt numFmtId="215" formatCode="\ #,##0_M;\ \-#,##0_M;\ &quot;0&quot;_M;_(@_M"/>
    <numFmt numFmtId="216" formatCode="\ ###0.0_M;\ \-###0.0_M;\ &quot;0&quot;_M;_(@_M"/>
    <numFmt numFmtId="217" formatCode="\ ###0.0_M;\ \-###0.0_M;\ &quot;0&quot;_M;&quot;...&quot;\ _M"/>
    <numFmt numFmtId="218" formatCode="\ #,##0.0\ \ _M;\ \-#,##0.0\ \ _M;\ &quot;0.0&quot;\ \ _M;_(@_M"/>
    <numFmt numFmtId="219" formatCode="\ #,##0.0\ _M;\ \-#,##0.0\ _M;\ &quot;0.0&quot;\ _M;_(@_M"/>
    <numFmt numFmtId="220" formatCode="\ ###0.0\ _M;\ \-###0.0\ _M;\ &quot;0&quot;\ _M;&quot;...&quot;\ \ _M"/>
    <numFmt numFmtId="221" formatCode="#,##0;\(#,##0\)"/>
    <numFmt numFmtId="222" formatCode="\ #,##0;\ \-#,##0;\ &quot;0&quot;\ ;&quot;..&quot;\ "/>
    <numFmt numFmtId="223" formatCode="00;"/>
    <numFmt numFmtId="224" formatCode="\ #,##0.0;\ \-#,##0.0;\ &quot;0&quot;\ ;&quot;..&quot;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vertAlign val="superscript"/>
      <sz val="8"/>
      <name val="Arial"/>
      <family val="2"/>
    </font>
    <font>
      <sz val="10"/>
      <name val="Times New Roman"/>
      <family val="0"/>
    </font>
    <font>
      <sz val="8"/>
      <name val="Times New Roman"/>
      <family val="1"/>
    </font>
    <font>
      <i/>
      <sz val="6"/>
      <name val="Arial"/>
      <family val="2"/>
    </font>
    <font>
      <i/>
      <sz val="7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sz val="8"/>
      <color indexed="62"/>
      <name val="Arial"/>
      <family val="0"/>
    </font>
    <font>
      <i/>
      <sz val="6"/>
      <color indexed="9"/>
      <name val="Arial"/>
      <family val="2"/>
    </font>
    <font>
      <sz val="10"/>
      <color indexed="9"/>
      <name val="Arial"/>
      <family val="0"/>
    </font>
    <font>
      <sz val="7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6" fillId="0" borderId="0" xfId="25" applyFont="1">
      <alignment/>
      <protection/>
    </xf>
    <xf numFmtId="0" fontId="6" fillId="0" borderId="0" xfId="25" applyFont="1" applyAlignment="1">
      <alignment horizontal="centerContinuous"/>
      <protection/>
    </xf>
    <xf numFmtId="164" fontId="6" fillId="0" borderId="0" xfId="25" applyNumberFormat="1" applyFont="1">
      <alignment/>
      <protection/>
    </xf>
    <xf numFmtId="0" fontId="6" fillId="0" borderId="0" xfId="27" applyFont="1">
      <alignment/>
      <protection/>
    </xf>
    <xf numFmtId="164" fontId="6" fillId="0" borderId="0" xfId="26" applyNumberFormat="1" applyFont="1">
      <alignment/>
      <protection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0" fontId="7" fillId="0" borderId="1" xfId="25" applyFont="1" applyBorder="1" applyAlignment="1">
      <alignment horizontal="centerContinuous"/>
      <protection/>
    </xf>
    <xf numFmtId="0" fontId="6" fillId="0" borderId="1" xfId="25" applyFont="1" applyBorder="1" applyAlignment="1">
      <alignment horizontal="centerContinuous"/>
      <protection/>
    </xf>
    <xf numFmtId="0" fontId="6" fillId="0" borderId="2" xfId="25" applyFont="1" applyBorder="1" applyAlignment="1">
      <alignment horizontal="centerContinuous"/>
      <protection/>
    </xf>
    <xf numFmtId="0" fontId="6" fillId="0" borderId="2" xfId="25" applyFont="1" applyBorder="1" applyAlignment="1">
      <alignment horizontal="center"/>
      <protection/>
    </xf>
    <xf numFmtId="0" fontId="6" fillId="0" borderId="3" xfId="25" applyFont="1" applyBorder="1" applyAlignment="1">
      <alignment horizontal="centerContinuous"/>
      <protection/>
    </xf>
    <xf numFmtId="0" fontId="6" fillId="0" borderId="3" xfId="25" applyFont="1" applyBorder="1" applyAlignment="1">
      <alignment horizontal="center"/>
      <protection/>
    </xf>
    <xf numFmtId="0" fontId="6" fillId="0" borderId="0" xfId="25" applyFont="1" applyAlignment="1">
      <alignment horizontal="left"/>
      <protection/>
    </xf>
    <xf numFmtId="0" fontId="6" fillId="0" borderId="0" xfId="27" applyFont="1" applyAlignment="1">
      <alignment/>
      <protection/>
    </xf>
    <xf numFmtId="0" fontId="6" fillId="0" borderId="0" xfId="28" applyFont="1" applyAlignment="1">
      <alignment/>
      <protection/>
    </xf>
    <xf numFmtId="166" fontId="6" fillId="0" borderId="0" xfId="25" applyNumberFormat="1" applyFont="1">
      <alignment/>
      <protection/>
    </xf>
    <xf numFmtId="0" fontId="6" fillId="0" borderId="0" xfId="24" applyFont="1">
      <alignment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 applyAlignment="1">
      <alignment/>
      <protection/>
    </xf>
    <xf numFmtId="164" fontId="6" fillId="0" borderId="0" xfId="24" applyNumberFormat="1" applyFont="1">
      <alignment/>
      <protection/>
    </xf>
    <xf numFmtId="167" fontId="6" fillId="0" borderId="0" xfId="24" applyNumberFormat="1" applyFont="1">
      <alignment/>
      <protection/>
    </xf>
    <xf numFmtId="0" fontId="6" fillId="0" borderId="0" xfId="23" applyFont="1">
      <alignment/>
      <protection/>
    </xf>
    <xf numFmtId="164" fontId="6" fillId="0" borderId="0" xfId="23" applyNumberFormat="1" applyFont="1">
      <alignment/>
      <protection/>
    </xf>
    <xf numFmtId="167" fontId="6" fillId="0" borderId="0" xfId="23" applyNumberFormat="1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7" fillId="0" borderId="0" xfId="23" applyFont="1">
      <alignment/>
      <protection/>
    </xf>
    <xf numFmtId="0" fontId="7" fillId="0" borderId="1" xfId="23" applyFont="1" applyBorder="1" applyAlignment="1">
      <alignment horizontal="centerContinuous"/>
      <protection/>
    </xf>
    <xf numFmtId="0" fontId="6" fillId="0" borderId="1" xfId="23" applyFont="1" applyBorder="1" applyAlignment="1">
      <alignment horizontal="centerContinuous"/>
      <protection/>
    </xf>
    <xf numFmtId="0" fontId="6" fillId="0" borderId="3" xfId="23" applyFont="1" applyBorder="1" applyAlignment="1">
      <alignment horizontal="centerContinuous"/>
      <protection/>
    </xf>
    <xf numFmtId="0" fontId="9" fillId="0" borderId="3" xfId="23" applyFont="1" applyBorder="1" applyAlignment="1">
      <alignment horizontal="centerContinuous"/>
      <protection/>
    </xf>
    <xf numFmtId="0" fontId="6" fillId="0" borderId="0" xfId="23" applyFont="1" applyAlignment="1">
      <alignment horizontal="right"/>
      <protection/>
    </xf>
    <xf numFmtId="0" fontId="6" fillId="0" borderId="0" xfId="23" applyFont="1" applyAlignment="1">
      <alignment/>
      <protection/>
    </xf>
    <xf numFmtId="0" fontId="9" fillId="0" borderId="0" xfId="23" applyFont="1" applyBorder="1">
      <alignment/>
      <protection/>
    </xf>
    <xf numFmtId="0" fontId="9" fillId="0" borderId="0" xfId="23" applyFont="1" applyBorder="1" applyAlignment="1">
      <alignment horizontal="centerContinuous"/>
      <protection/>
    </xf>
    <xf numFmtId="0" fontId="6" fillId="0" borderId="1" xfId="24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4" xfId="24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194" fontId="9" fillId="0" borderId="0" xfId="21" applyNumberFormat="1" applyFont="1" applyAlignment="1">
      <alignment horizontal="right"/>
      <protection/>
    </xf>
    <xf numFmtId="6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0" borderId="0" xfId="30" applyFont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 quotePrefix="1">
      <alignment horizontal="centerContinuous"/>
      <protection/>
    </xf>
    <xf numFmtId="0" fontId="6" fillId="0" borderId="1" xfId="30" applyFont="1" applyBorder="1">
      <alignment/>
      <protection/>
    </xf>
    <xf numFmtId="0" fontId="6" fillId="0" borderId="0" xfId="30" applyFont="1">
      <alignment/>
      <protection/>
    </xf>
    <xf numFmtId="0" fontId="6" fillId="0" borderId="0" xfId="21" applyFont="1">
      <alignment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1" xfId="30" applyFont="1" applyBorder="1" applyAlignment="1">
      <alignment horizontal="centerContinuous"/>
      <protection/>
    </xf>
    <xf numFmtId="0" fontId="9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193" fontId="6" fillId="0" borderId="0" xfId="21" applyNumberFormat="1" applyFont="1" applyAlignment="1">
      <alignment horizontal="right"/>
      <protection/>
    </xf>
    <xf numFmtId="164" fontId="6" fillId="0" borderId="0" xfId="21" applyNumberFormat="1" applyFont="1" applyAlignment="1">
      <alignment horizontal="right"/>
      <protection/>
    </xf>
    <xf numFmtId="164" fontId="6" fillId="0" borderId="0" xfId="21" applyNumberFormat="1" applyFont="1" applyAlignment="1">
      <alignment horizontal="left"/>
      <protection/>
    </xf>
    <xf numFmtId="194" fontId="6" fillId="0" borderId="0" xfId="21" applyNumberFormat="1" applyFont="1" applyAlignment="1">
      <alignment horizontal="right"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80" fontId="6" fillId="0" borderId="0" xfId="30" applyNumberFormat="1" applyFont="1">
      <alignment/>
      <protection/>
    </xf>
    <xf numFmtId="3" fontId="6" fillId="0" borderId="0" xfId="21" applyNumberFormat="1" applyFont="1" applyAlignment="1">
      <alignment horizontal="left"/>
      <protection/>
    </xf>
    <xf numFmtId="164" fontId="6" fillId="0" borderId="0" xfId="21" applyNumberFormat="1" applyFont="1" applyAlignment="1">
      <alignment horizontal="right"/>
      <protection/>
    </xf>
    <xf numFmtId="193" fontId="6" fillId="0" borderId="0" xfId="21" applyNumberFormat="1" applyFont="1">
      <alignment/>
      <protection/>
    </xf>
    <xf numFmtId="0" fontId="6" fillId="0" borderId="0" xfId="22" applyFont="1" applyAlignment="1">
      <alignment horizontal="left"/>
      <protection/>
    </xf>
    <xf numFmtId="164" fontId="8" fillId="0" borderId="1" xfId="26" applyNumberFormat="1" applyFont="1" applyBorder="1" applyAlignment="1">
      <alignment vertical="center"/>
      <protection/>
    </xf>
    <xf numFmtId="1" fontId="0" fillId="0" borderId="0" xfId="25" applyNumberFormat="1" applyFont="1">
      <alignment/>
      <protection/>
    </xf>
    <xf numFmtId="1" fontId="7" fillId="0" borderId="1" xfId="25" applyNumberFormat="1" applyFont="1" applyBorder="1" applyAlignment="1">
      <alignment horizontal="centerContinuous"/>
      <protection/>
    </xf>
    <xf numFmtId="1" fontId="6" fillId="0" borderId="0" xfId="25" applyNumberFormat="1" applyFont="1">
      <alignment/>
      <protection/>
    </xf>
    <xf numFmtId="1" fontId="6" fillId="0" borderId="0" xfId="26" applyNumberFormat="1" applyFont="1">
      <alignment/>
      <protection/>
    </xf>
    <xf numFmtId="1" fontId="6" fillId="0" borderId="0" xfId="25" applyNumberFormat="1" applyFont="1" applyAlignment="1">
      <alignment horizontal="left"/>
      <protection/>
    </xf>
    <xf numFmtId="164" fontId="6" fillId="0" borderId="0" xfId="23" applyNumberFormat="1" applyFont="1">
      <alignment/>
      <protection/>
    </xf>
    <xf numFmtId="0" fontId="6" fillId="0" borderId="0" xfId="23" applyFont="1">
      <alignment/>
      <protection/>
    </xf>
    <xf numFmtId="167" fontId="6" fillId="0" borderId="0" xfId="23" applyNumberFormat="1" applyFont="1">
      <alignment/>
      <protection/>
    </xf>
    <xf numFmtId="3" fontId="6" fillId="0" borderId="0" xfId="23" applyNumberFormat="1" applyFont="1">
      <alignment/>
      <protection/>
    </xf>
    <xf numFmtId="3" fontId="6" fillId="0" borderId="0" xfId="23" applyNumberFormat="1" applyFont="1" applyAlignment="1" quotePrefix="1">
      <alignment horizontal="right"/>
      <protection/>
    </xf>
    <xf numFmtId="1" fontId="6" fillId="0" borderId="0" xfId="23" applyNumberFormat="1" applyFont="1" applyAlignment="1" quotePrefix="1">
      <alignment horizontal="right"/>
      <protection/>
    </xf>
    <xf numFmtId="3" fontId="6" fillId="0" borderId="1" xfId="23" applyNumberFormat="1" applyFont="1" applyBorder="1">
      <alignment/>
      <protection/>
    </xf>
    <xf numFmtId="0" fontId="6" fillId="0" borderId="1" xfId="23" applyFont="1" applyBorder="1">
      <alignment/>
      <protection/>
    </xf>
    <xf numFmtId="3" fontId="6" fillId="0" borderId="1" xfId="23" applyNumberFormat="1" applyFont="1" applyBorder="1" applyAlignment="1" quotePrefix="1">
      <alignment horizontal="right"/>
      <protection/>
    </xf>
    <xf numFmtId="1" fontId="6" fillId="0" borderId="1" xfId="23" applyNumberFormat="1" applyFont="1" applyBorder="1" applyAlignment="1" quotePrefix="1">
      <alignment horizontal="right"/>
      <protection/>
    </xf>
    <xf numFmtId="164" fontId="6" fillId="0" borderId="0" xfId="24" applyNumberFormat="1" applyFont="1">
      <alignment/>
      <protection/>
    </xf>
    <xf numFmtId="164" fontId="6" fillId="0" borderId="1" xfId="24" applyNumberFormat="1" applyFont="1" applyBorder="1">
      <alignment/>
      <protection/>
    </xf>
    <xf numFmtId="194" fontId="6" fillId="0" borderId="0" xfId="21" applyNumberFormat="1" applyFont="1" applyAlignment="1">
      <alignment horizontal="left"/>
      <protection/>
    </xf>
    <xf numFmtId="0" fontId="6" fillId="0" borderId="0" xfId="30" applyFont="1" applyAlignment="1">
      <alignment horizontal="left"/>
      <protection/>
    </xf>
    <xf numFmtId="0" fontId="6" fillId="0" borderId="0" xfId="24" applyFont="1">
      <alignment/>
      <protection/>
    </xf>
    <xf numFmtId="167" fontId="6" fillId="0" borderId="0" xfId="24" applyNumberFormat="1" applyFont="1">
      <alignment/>
      <protection/>
    </xf>
    <xf numFmtId="0" fontId="6" fillId="0" borderId="0" xfId="24" applyFont="1" applyAlignment="1">
      <alignment/>
      <protection/>
    </xf>
    <xf numFmtId="3" fontId="6" fillId="0" borderId="0" xfId="24" applyNumberFormat="1" applyFont="1">
      <alignment/>
      <protection/>
    </xf>
    <xf numFmtId="3" fontId="6" fillId="0" borderId="0" xfId="26" applyNumberFormat="1" applyFont="1">
      <alignment/>
      <protection/>
    </xf>
    <xf numFmtId="3" fontId="6" fillId="0" borderId="0" xfId="26" applyNumberFormat="1" applyFont="1" applyAlignment="1">
      <alignment horizontal="right"/>
      <protection/>
    </xf>
    <xf numFmtId="3" fontId="6" fillId="0" borderId="0" xfId="26" applyNumberFormat="1" applyFont="1" applyAlignment="1" quotePrefix="1">
      <alignment horizontal="right"/>
      <protection/>
    </xf>
    <xf numFmtId="1" fontId="6" fillId="0" borderId="0" xfId="25" applyNumberFormat="1" applyFont="1" applyBorder="1">
      <alignment/>
      <protection/>
    </xf>
    <xf numFmtId="164" fontId="6" fillId="0" borderId="0" xfId="26" applyNumberFormat="1" applyFont="1" applyBorder="1">
      <alignment/>
      <protection/>
    </xf>
    <xf numFmtId="166" fontId="6" fillId="0" borderId="0" xfId="25" applyNumberFormat="1" applyFont="1" applyBorder="1">
      <alignment/>
      <protection/>
    </xf>
    <xf numFmtId="3" fontId="6" fillId="0" borderId="0" xfId="25" applyNumberFormat="1" applyFont="1" applyBorder="1">
      <alignment/>
      <protection/>
    </xf>
    <xf numFmtId="0" fontId="6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200" fontId="6" fillId="0" borderId="0" xfId="25" applyNumberFormat="1" applyFont="1" applyAlignment="1">
      <alignment horizontal="center"/>
      <protection/>
    </xf>
    <xf numFmtId="0" fontId="6" fillId="0" borderId="0" xfId="25" applyFont="1" applyBorder="1" applyAlignment="1">
      <alignment horizontal="centerContinuous"/>
      <protection/>
    </xf>
    <xf numFmtId="0" fontId="6" fillId="0" borderId="0" xfId="25" applyFont="1" applyBorder="1" applyAlignment="1">
      <alignment horizontal="center"/>
      <protection/>
    </xf>
    <xf numFmtId="0" fontId="6" fillId="0" borderId="1" xfId="24" applyFont="1" applyBorder="1" applyAlignment="1">
      <alignment horizontal="centerContinuous"/>
      <protection/>
    </xf>
    <xf numFmtId="0" fontId="13" fillId="0" borderId="4" xfId="24" applyFont="1" applyBorder="1" applyAlignment="1">
      <alignment horizontal="centerContinuous" vertical="center"/>
      <protection/>
    </xf>
    <xf numFmtId="0" fontId="13" fillId="0" borderId="5" xfId="24" applyFont="1" applyBorder="1" applyAlignment="1">
      <alignment horizontal="centerContinuous" vertical="center"/>
      <protection/>
    </xf>
    <xf numFmtId="0" fontId="13" fillId="0" borderId="4" xfId="23" applyFont="1" applyBorder="1" applyAlignment="1">
      <alignment horizontal="centerContinuous" vertical="center"/>
      <protection/>
    </xf>
    <xf numFmtId="0" fontId="13" fillId="0" borderId="5" xfId="23" applyFont="1" applyBorder="1" applyAlignment="1">
      <alignment horizontal="centerContinuous" vertical="center"/>
      <protection/>
    </xf>
    <xf numFmtId="0" fontId="8" fillId="0" borderId="1" xfId="25" applyFont="1" applyBorder="1" applyAlignment="1" quotePrefix="1">
      <alignment horizontal="center" vertical="center"/>
      <protection/>
    </xf>
    <xf numFmtId="208" fontId="6" fillId="0" borderId="0" xfId="25" applyNumberFormat="1" applyFont="1">
      <alignment/>
      <protection/>
    </xf>
    <xf numFmtId="207" fontId="6" fillId="0" borderId="0" xfId="24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23" applyFont="1" applyAlignment="1">
      <alignment horizontal="left"/>
      <protection/>
    </xf>
    <xf numFmtId="0" fontId="6" fillId="0" borderId="1" xfId="23" applyFont="1" applyBorder="1" applyAlignment="1">
      <alignment horizontal="left"/>
      <protection/>
    </xf>
    <xf numFmtId="166" fontId="6" fillId="0" borderId="0" xfId="26" applyNumberFormat="1" applyFont="1" applyBorder="1">
      <alignment/>
      <protection/>
    </xf>
    <xf numFmtId="0" fontId="6" fillId="0" borderId="1" xfId="24" applyFont="1" applyBorder="1">
      <alignment/>
      <protection/>
    </xf>
    <xf numFmtId="167" fontId="6" fillId="0" borderId="1" xfId="24" applyNumberFormat="1" applyFont="1" applyBorder="1">
      <alignment/>
      <protection/>
    </xf>
    <xf numFmtId="3" fontId="6" fillId="0" borderId="0" xfId="26" applyNumberFormat="1" applyFont="1" applyBorder="1">
      <alignment/>
      <protection/>
    </xf>
    <xf numFmtId="3" fontId="6" fillId="0" borderId="0" xfId="26" applyNumberFormat="1" applyFont="1" applyBorder="1" applyAlignment="1">
      <alignment horizontal="right"/>
      <protection/>
    </xf>
    <xf numFmtId="0" fontId="6" fillId="0" borderId="0" xfId="23" applyFont="1" applyAlignment="1">
      <alignment horizontal="center"/>
      <protection/>
    </xf>
    <xf numFmtId="183" fontId="6" fillId="0" borderId="0" xfId="21" applyNumberFormat="1" applyFont="1" applyAlignment="1">
      <alignment horizontal="right"/>
      <protection/>
    </xf>
    <xf numFmtId="200" fontId="6" fillId="0" borderId="0" xfId="25" applyNumberFormat="1" applyFont="1" applyAlignment="1">
      <alignment horizontal="center"/>
      <protection/>
    </xf>
    <xf numFmtId="207" fontId="6" fillId="0" borderId="0" xfId="30" applyNumberFormat="1" applyFont="1" applyAlignment="1" quotePrefix="1">
      <alignment horizontal="center"/>
      <protection/>
    </xf>
    <xf numFmtId="0" fontId="6" fillId="0" borderId="0" xfId="0" applyFont="1" applyAlignment="1">
      <alignment horizontal="center"/>
    </xf>
    <xf numFmtId="0" fontId="9" fillId="0" borderId="5" xfId="23" applyFont="1" applyBorder="1" applyAlignment="1">
      <alignment horizontal="centerContinuous" vertical="center"/>
      <protection/>
    </xf>
    <xf numFmtId="0" fontId="9" fillId="0" borderId="5" xfId="24" applyFont="1" applyBorder="1" applyAlignment="1">
      <alignment horizontal="centerContinuous" vertical="center"/>
      <protection/>
    </xf>
    <xf numFmtId="0" fontId="9" fillId="0" borderId="0" xfId="23" applyFont="1" applyAlignment="1">
      <alignment horizontal="left"/>
      <protection/>
    </xf>
    <xf numFmtId="194" fontId="9" fillId="0" borderId="0" xfId="21" applyNumberFormat="1" applyFont="1" applyBorder="1" applyAlignment="1">
      <alignment horizontal="right"/>
      <protection/>
    </xf>
    <xf numFmtId="194" fontId="6" fillId="0" borderId="0" xfId="21" applyNumberFormat="1" applyFont="1" applyBorder="1" applyAlignment="1">
      <alignment horizontal="right"/>
      <protection/>
    </xf>
    <xf numFmtId="0" fontId="6" fillId="0" borderId="1" xfId="21" applyFont="1" applyBorder="1" applyAlignment="1">
      <alignment horizontal="right"/>
      <protection/>
    </xf>
    <xf numFmtId="193" fontId="6" fillId="0" borderId="1" xfId="21" applyNumberFormat="1" applyFont="1" applyBorder="1">
      <alignment/>
      <protection/>
    </xf>
    <xf numFmtId="164" fontId="6" fillId="0" borderId="0" xfId="0" applyNumberFormat="1" applyFont="1" applyAlignment="1">
      <alignment/>
    </xf>
    <xf numFmtId="0" fontId="16" fillId="0" borderId="0" xfId="25" applyFont="1" applyAlignment="1">
      <alignment horizontal="center"/>
      <protection/>
    </xf>
    <xf numFmtId="208" fontId="6" fillId="0" borderId="0" xfId="25" applyNumberFormat="1" applyFont="1" applyAlignment="1" quotePrefix="1">
      <alignment horizontal="center"/>
      <protection/>
    </xf>
    <xf numFmtId="0" fontId="6" fillId="0" borderId="0" xfId="25" applyFont="1" applyAlignment="1" quotePrefix="1">
      <alignment horizontal="center"/>
      <protection/>
    </xf>
    <xf numFmtId="49" fontId="6" fillId="0" borderId="0" xfId="26" applyNumberFormat="1" applyFont="1" applyAlignment="1">
      <alignment horizontal="left"/>
      <protection/>
    </xf>
    <xf numFmtId="207" fontId="10" fillId="0" borderId="0" xfId="30" applyNumberFormat="1" applyFont="1" applyAlignment="1" quotePrefix="1">
      <alignment horizontal="left"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211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21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1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/>
    </xf>
    <xf numFmtId="211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25" applyFont="1" applyBorder="1" applyAlignment="1" quotePrefix="1">
      <alignment horizontal="center" vertical="center"/>
      <protection/>
    </xf>
    <xf numFmtId="164" fontId="8" fillId="0" borderId="0" xfId="26" applyNumberFormat="1" applyFont="1" applyBorder="1" applyAlignment="1">
      <alignment vertical="center"/>
      <protection/>
    </xf>
    <xf numFmtId="208" fontId="8" fillId="0" borderId="0" xfId="25" applyNumberFormat="1" applyFont="1" applyBorder="1" applyAlignment="1">
      <alignment vertical="center"/>
      <protection/>
    </xf>
    <xf numFmtId="166" fontId="8" fillId="0" borderId="0" xfId="25" applyNumberFormat="1" applyFont="1" applyBorder="1" applyAlignment="1">
      <alignment vertical="center"/>
      <protection/>
    </xf>
    <xf numFmtId="0" fontId="6" fillId="0" borderId="9" xfId="0" applyFont="1" applyBorder="1" applyAlignment="1">
      <alignment horizontal="centerContinuous" vertical="center"/>
    </xf>
    <xf numFmtId="212" fontId="6" fillId="0" borderId="0" xfId="25" applyNumberFormat="1" applyFont="1">
      <alignment/>
      <protection/>
    </xf>
    <xf numFmtId="213" fontId="6" fillId="0" borderId="0" xfId="25" applyNumberFormat="1" applyFont="1">
      <alignment/>
      <protection/>
    </xf>
    <xf numFmtId="207" fontId="10" fillId="0" borderId="0" xfId="24" applyNumberFormat="1" applyFont="1" applyAlignment="1">
      <alignment horizontal="left"/>
      <protection/>
    </xf>
    <xf numFmtId="183" fontId="6" fillId="0" borderId="0" xfId="21" applyNumberFormat="1" applyFont="1" applyAlignment="1">
      <alignment horizontal="center"/>
      <protection/>
    </xf>
    <xf numFmtId="208" fontId="17" fillId="0" borderId="0" xfId="25" applyNumberFormat="1" applyFont="1">
      <alignment/>
      <protection/>
    </xf>
    <xf numFmtId="215" fontId="6" fillId="0" borderId="0" xfId="25" applyNumberFormat="1" applyFont="1">
      <alignment/>
      <protection/>
    </xf>
    <xf numFmtId="208" fontId="17" fillId="0" borderId="0" xfId="25" applyNumberFormat="1" applyFont="1" applyAlignment="1">
      <alignment horizontal="right"/>
      <protection/>
    </xf>
    <xf numFmtId="217" fontId="6" fillId="0" borderId="0" xfId="25" applyNumberFormat="1" applyFont="1" applyAlignment="1">
      <alignment horizontal="right"/>
      <protection/>
    </xf>
    <xf numFmtId="0" fontId="8" fillId="0" borderId="0" xfId="25" applyFont="1">
      <alignment/>
      <protection/>
    </xf>
    <xf numFmtId="0" fontId="18" fillId="0" borderId="0" xfId="22" applyFont="1" applyAlignment="1">
      <alignment horizontal="left"/>
      <protection/>
    </xf>
    <xf numFmtId="0" fontId="19" fillId="0" borderId="0" xfId="23" applyFont="1" applyAlignment="1">
      <alignment horizontal="centerContinuous"/>
      <protection/>
    </xf>
    <xf numFmtId="0" fontId="20" fillId="0" borderId="0" xfId="24" applyFont="1">
      <alignment/>
      <protection/>
    </xf>
    <xf numFmtId="0" fontId="21" fillId="0" borderId="0" xfId="23" applyFont="1" applyAlignment="1">
      <alignment horizontal="centerContinuous"/>
      <protection/>
    </xf>
    <xf numFmtId="0" fontId="19" fillId="0" borderId="0" xfId="23" applyFont="1">
      <alignment/>
      <protection/>
    </xf>
    <xf numFmtId="0" fontId="21" fillId="0" borderId="0" xfId="23" applyFont="1">
      <alignment/>
      <protection/>
    </xf>
    <xf numFmtId="0" fontId="19" fillId="0" borderId="0" xfId="25" applyFont="1">
      <alignment/>
      <protection/>
    </xf>
    <xf numFmtId="0" fontId="19" fillId="0" borderId="0" xfId="29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0" fillId="0" borderId="0" xfId="25" applyFont="1">
      <alignment/>
      <protection/>
    </xf>
    <xf numFmtId="0" fontId="19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19" fillId="0" borderId="0" xfId="24" applyFont="1">
      <alignment/>
      <protection/>
    </xf>
    <xf numFmtId="207" fontId="6" fillId="0" borderId="0" xfId="24" applyNumberFormat="1" applyFont="1" applyAlignment="1" quotePrefix="1">
      <alignment horizontal="center"/>
      <protection/>
    </xf>
    <xf numFmtId="0" fontId="8" fillId="0" borderId="0" xfId="24" applyFont="1">
      <alignment/>
      <protection/>
    </xf>
    <xf numFmtId="1" fontId="8" fillId="0" borderId="0" xfId="25" applyNumberFormat="1" applyFont="1" applyFill="1" applyAlignment="1">
      <alignment horizontal="centerContinuous"/>
      <protection/>
    </xf>
    <xf numFmtId="0" fontId="8" fillId="0" borderId="0" xfId="25" applyFont="1" applyFill="1" applyAlignment="1">
      <alignment horizontal="centerContinuous"/>
      <protection/>
    </xf>
    <xf numFmtId="3" fontId="6" fillId="0" borderId="0" xfId="25" applyNumberFormat="1" applyFont="1">
      <alignment/>
      <protection/>
    </xf>
    <xf numFmtId="164" fontId="6" fillId="0" borderId="0" xfId="25" applyNumberFormat="1" applyFont="1" applyBorder="1">
      <alignment/>
      <protection/>
    </xf>
    <xf numFmtId="1" fontId="6" fillId="0" borderId="0" xfId="26" applyNumberFormat="1" applyFont="1" applyBorder="1">
      <alignment/>
      <protection/>
    </xf>
    <xf numFmtId="3" fontId="6" fillId="0" borderId="0" xfId="26" applyNumberFormat="1" applyFont="1" applyBorder="1">
      <alignment/>
      <protection/>
    </xf>
    <xf numFmtId="3" fontId="6" fillId="0" borderId="1" xfId="26" applyNumberFormat="1" applyFont="1" applyBorder="1">
      <alignment/>
      <protection/>
    </xf>
    <xf numFmtId="166" fontId="6" fillId="0" borderId="1" xfId="26" applyNumberFormat="1" applyFont="1" applyBorder="1">
      <alignment/>
      <protection/>
    </xf>
    <xf numFmtId="1" fontId="6" fillId="0" borderId="0" xfId="26" applyNumberFormat="1" applyFont="1" applyBorder="1" applyAlignment="1">
      <alignment vertical="center"/>
      <protection/>
    </xf>
    <xf numFmtId="3" fontId="6" fillId="0" borderId="0" xfId="26" applyNumberFormat="1" applyFont="1" applyBorder="1" applyAlignment="1">
      <alignment vertical="center"/>
      <protection/>
    </xf>
    <xf numFmtId="164" fontId="6" fillId="0" borderId="0" xfId="26" applyNumberFormat="1" applyFont="1" applyBorder="1" applyAlignment="1">
      <alignment vertical="center"/>
      <protection/>
    </xf>
    <xf numFmtId="166" fontId="6" fillId="0" borderId="0" xfId="25" applyNumberFormat="1" applyFont="1" applyAlignment="1">
      <alignment horizontal="right"/>
      <protection/>
    </xf>
    <xf numFmtId="3" fontId="8" fillId="0" borderId="0" xfId="26" applyNumberFormat="1" applyFont="1" applyBorder="1" applyAlignment="1">
      <alignment vertical="center"/>
      <protection/>
    </xf>
    <xf numFmtId="0" fontId="8" fillId="0" borderId="0" xfId="26" applyFont="1">
      <alignment/>
      <protection/>
    </xf>
    <xf numFmtId="0" fontId="6" fillId="0" borderId="0" xfId="26" applyFont="1">
      <alignment/>
      <protection/>
    </xf>
    <xf numFmtId="0" fontId="19" fillId="0" borderId="0" xfId="25" applyFont="1" applyAlignment="1">
      <alignment horizontal="centerContinuous"/>
      <protection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wrapText="1"/>
    </xf>
    <xf numFmtId="0" fontId="25" fillId="0" borderId="6" xfId="0" applyFont="1" applyBorder="1" applyAlignment="1">
      <alignment horizontal="centerContinuous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3" fontId="6" fillId="0" borderId="0" xfId="21" applyNumberFormat="1" applyFont="1">
      <alignment/>
      <protection/>
    </xf>
    <xf numFmtId="0" fontId="6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211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7" fillId="0" borderId="0" xfId="20" applyFont="1" applyBorder="1" applyAlignment="1">
      <alignment horizontal="left"/>
    </xf>
    <xf numFmtId="0" fontId="17" fillId="0" borderId="0" xfId="22" applyFont="1" applyAlignment="1">
      <alignment horizontal="left"/>
      <protection/>
    </xf>
    <xf numFmtId="0" fontId="26" fillId="0" borderId="0" xfId="20" applyFont="1" applyBorder="1" applyAlignment="1">
      <alignment horizontal="left"/>
    </xf>
    <xf numFmtId="0" fontId="13" fillId="0" borderId="10" xfId="24" applyFont="1" applyBorder="1" applyAlignment="1">
      <alignment horizontal="left" vertical="center"/>
      <protection/>
    </xf>
    <xf numFmtId="1" fontId="6" fillId="0" borderId="0" xfId="0" applyNumberFormat="1" applyFont="1" applyAlignment="1">
      <alignment/>
    </xf>
    <xf numFmtId="43" fontId="0" fillId="0" borderId="0" xfId="15" applyBorder="1" applyAlignment="1">
      <alignment vertical="top" textRotation="27"/>
    </xf>
    <xf numFmtId="1" fontId="6" fillId="0" borderId="0" xfId="25" applyNumberFormat="1" applyFont="1" applyAlignment="1" quotePrefix="1">
      <alignment horizontal="left"/>
      <protection/>
    </xf>
    <xf numFmtId="0" fontId="6" fillId="0" borderId="0" xfId="25" applyFont="1" quotePrefix="1">
      <alignment/>
      <protection/>
    </xf>
    <xf numFmtId="0" fontId="17" fillId="0" borderId="0" xfId="25" applyFont="1">
      <alignment/>
      <protection/>
    </xf>
    <xf numFmtId="0" fontId="6" fillId="0" borderId="1" xfId="25" applyFont="1" applyBorder="1">
      <alignment/>
      <protection/>
    </xf>
    <xf numFmtId="1" fontId="6" fillId="0" borderId="1" xfId="26" applyNumberFormat="1" applyFont="1" applyBorder="1" applyAlignment="1">
      <alignment horizontal="center" vertical="center"/>
      <protection/>
    </xf>
    <xf numFmtId="1" fontId="8" fillId="0" borderId="1" xfId="26" applyNumberFormat="1" applyFont="1" applyBorder="1" applyAlignment="1">
      <alignment vertical="center"/>
      <protection/>
    </xf>
    <xf numFmtId="208" fontId="8" fillId="0" borderId="1" xfId="25" applyNumberFormat="1" applyFont="1" applyBorder="1" applyAlignment="1">
      <alignment vertical="center"/>
      <protection/>
    </xf>
    <xf numFmtId="166" fontId="8" fillId="0" borderId="1" xfId="25" applyNumberFormat="1" applyFont="1" applyBorder="1" applyAlignment="1">
      <alignment vertical="center"/>
      <protection/>
    </xf>
    <xf numFmtId="0" fontId="6" fillId="0" borderId="0" xfId="25" applyFont="1" applyBorder="1" applyAlignment="1">
      <alignment horizontal="center"/>
      <protection/>
    </xf>
    <xf numFmtId="164" fontId="6" fillId="0" borderId="0" xfId="26" applyNumberFormat="1" applyFont="1" applyBorder="1">
      <alignment/>
      <protection/>
    </xf>
    <xf numFmtId="0" fontId="6" fillId="0" borderId="9" xfId="0" applyFont="1" applyBorder="1" applyAlignment="1">
      <alignment horizontal="centerContinuous"/>
    </xf>
    <xf numFmtId="0" fontId="17" fillId="0" borderId="0" xfId="26" applyFont="1">
      <alignment/>
      <protection/>
    </xf>
    <xf numFmtId="49" fontId="17" fillId="0" borderId="0" xfId="25" applyNumberFormat="1" applyFont="1" applyAlignment="1">
      <alignment horizontal="right"/>
      <protection/>
    </xf>
    <xf numFmtId="17" fontId="6" fillId="0" borderId="0" xfId="0" applyNumberFormat="1" applyFont="1" applyAlignment="1">
      <alignment horizontal="left"/>
    </xf>
    <xf numFmtId="17" fontId="6" fillId="0" borderId="0" xfId="24" applyNumberFormat="1" applyFont="1" applyAlignment="1">
      <alignment horizontal="left"/>
      <protection/>
    </xf>
    <xf numFmtId="17" fontId="6" fillId="0" borderId="0" xfId="0" applyNumberFormat="1" applyFont="1" applyBorder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9" xfId="24" applyFont="1" applyBorder="1" applyAlignment="1">
      <alignment/>
      <protection/>
    </xf>
    <xf numFmtId="1" fontId="19" fillId="0" borderId="0" xfId="21" applyNumberFormat="1" applyFont="1" applyAlignment="1">
      <alignment horizontal="centerContinuous"/>
      <protection/>
    </xf>
    <xf numFmtId="1" fontId="6" fillId="0" borderId="0" xfId="25" applyNumberFormat="1" applyFont="1" applyAlignment="1">
      <alignment horizontal="center"/>
      <protection/>
    </xf>
    <xf numFmtId="1" fontId="6" fillId="0" borderId="0" xfId="25" applyNumberFormat="1" applyFont="1" applyAlignment="1">
      <alignment horizontal="center"/>
      <protection/>
    </xf>
    <xf numFmtId="1" fontId="8" fillId="0" borderId="0" xfId="25" applyNumberFormat="1" applyFont="1" applyBorder="1" applyAlignment="1" quotePrefix="1">
      <alignment horizontal="center" vertical="center"/>
      <protection/>
    </xf>
    <xf numFmtId="1" fontId="6" fillId="0" borderId="0" xfId="22" applyNumberFormat="1" applyFont="1" applyAlignment="1">
      <alignment horizontal="left"/>
      <protection/>
    </xf>
    <xf numFmtId="1" fontId="8" fillId="0" borderId="0" xfId="25" applyNumberFormat="1" applyFont="1">
      <alignment/>
      <protection/>
    </xf>
    <xf numFmtId="1" fontId="6" fillId="0" borderId="0" xfId="24" applyNumberFormat="1" applyFont="1" applyAlignment="1">
      <alignment/>
      <protection/>
    </xf>
    <xf numFmtId="1" fontId="6" fillId="0" borderId="0" xfId="25" applyNumberFormat="1" applyFont="1" applyBorder="1" applyAlignment="1">
      <alignment horizontal="center" vertical="center" wrapText="1"/>
      <protection/>
    </xf>
    <xf numFmtId="0" fontId="6" fillId="0" borderId="0" xfId="25" applyFont="1" applyBorder="1" applyAlignment="1">
      <alignment horizontal="left" vertical="center"/>
      <protection/>
    </xf>
    <xf numFmtId="208" fontId="6" fillId="0" borderId="1" xfId="25" applyNumberFormat="1" applyFont="1" applyBorder="1">
      <alignment/>
      <protection/>
    </xf>
    <xf numFmtId="217" fontId="6" fillId="0" borderId="1" xfId="25" applyNumberFormat="1" applyFont="1" applyBorder="1" applyAlignment="1">
      <alignment horizontal="right"/>
      <protection/>
    </xf>
    <xf numFmtId="1" fontId="6" fillId="0" borderId="0" xfId="25" applyNumberFormat="1" applyFont="1" applyBorder="1" applyAlignment="1">
      <alignment horizontal="center"/>
      <protection/>
    </xf>
    <xf numFmtId="208" fontId="6" fillId="0" borderId="0" xfId="25" applyNumberFormat="1" applyFont="1" applyBorder="1">
      <alignment/>
      <protection/>
    </xf>
    <xf numFmtId="217" fontId="6" fillId="0" borderId="0" xfId="25" applyNumberFormat="1" applyFont="1" applyBorder="1" applyAlignment="1">
      <alignment horizontal="right"/>
      <protection/>
    </xf>
    <xf numFmtId="1" fontId="6" fillId="0" borderId="1" xfId="25" applyNumberFormat="1" applyFont="1" applyBorder="1" applyAlignment="1">
      <alignment horizontal="center"/>
      <protection/>
    </xf>
    <xf numFmtId="0" fontId="6" fillId="0" borderId="0" xfId="25" applyFont="1" applyFill="1">
      <alignment/>
      <protection/>
    </xf>
    <xf numFmtId="208" fontId="6" fillId="0" borderId="0" xfId="25" applyNumberFormat="1" applyFont="1" applyFill="1">
      <alignment/>
      <protection/>
    </xf>
    <xf numFmtId="179" fontId="6" fillId="0" borderId="0" xfId="24" applyNumberFormat="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6" fillId="0" borderId="0" xfId="25" applyFont="1" applyFill="1">
      <alignment/>
      <protection/>
    </xf>
    <xf numFmtId="0" fontId="6" fillId="0" borderId="0" xfId="0" applyFont="1" applyFill="1" applyBorder="1" applyAlignment="1">
      <alignment/>
    </xf>
    <xf numFmtId="0" fontId="6" fillId="0" borderId="0" xfId="21" applyFont="1" applyFill="1">
      <alignment/>
      <protection/>
    </xf>
    <xf numFmtId="0" fontId="0" fillId="0" borderId="0" xfId="0" applyFill="1" applyAlignment="1">
      <alignment/>
    </xf>
    <xf numFmtId="217" fontId="6" fillId="0" borderId="0" xfId="25" applyNumberFormat="1" applyFont="1" applyFill="1" applyAlignment="1">
      <alignment horizontal="right"/>
      <protection/>
    </xf>
    <xf numFmtId="1" fontId="6" fillId="0" borderId="0" xfId="25" applyNumberFormat="1" applyFont="1" applyFill="1" applyAlignment="1">
      <alignment horizontal="left"/>
      <protection/>
    </xf>
    <xf numFmtId="0" fontId="6" fillId="0" borderId="0" xfId="25" applyFont="1" applyFill="1" applyAlignment="1">
      <alignment horizontal="left"/>
      <protection/>
    </xf>
    <xf numFmtId="3" fontId="6" fillId="0" borderId="0" xfId="25" applyNumberFormat="1" applyFont="1" applyAlignment="1">
      <alignment horizontal="right"/>
      <protection/>
    </xf>
    <xf numFmtId="3" fontId="6" fillId="0" borderId="0" xfId="0" applyNumberFormat="1" applyFont="1" applyBorder="1" applyAlignment="1">
      <alignment/>
    </xf>
    <xf numFmtId="0" fontId="8" fillId="0" borderId="0" xfId="24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179" fontId="8" fillId="0" borderId="0" xfId="24" applyNumberFormat="1" applyFont="1" applyAlignment="1">
      <alignment horizontal="left"/>
      <protection/>
    </xf>
    <xf numFmtId="0" fontId="8" fillId="0" borderId="0" xfId="24" applyFont="1" applyAlignment="1">
      <alignment horizontal="left"/>
      <protection/>
    </xf>
    <xf numFmtId="0" fontId="6" fillId="0" borderId="0" xfId="0" applyNumberFormat="1" applyFont="1" applyAlignment="1">
      <alignment horizontal="left"/>
    </xf>
    <xf numFmtId="0" fontId="6" fillId="0" borderId="0" xfId="24" applyNumberFormat="1" applyFont="1" applyAlignment="1">
      <alignment horizontal="left"/>
      <protection/>
    </xf>
    <xf numFmtId="0" fontId="6" fillId="0" borderId="0" xfId="0" applyNumberFormat="1" applyFont="1" applyBorder="1" applyAlignment="1">
      <alignment horizontal="left"/>
    </xf>
    <xf numFmtId="0" fontId="8" fillId="0" borderId="0" xfId="23" applyFont="1" applyAlignment="1">
      <alignment horizontal="left"/>
      <protection/>
    </xf>
    <xf numFmtId="0" fontId="6" fillId="0" borderId="0" xfId="23" applyFont="1" applyAlignment="1">
      <alignment horizontal="left"/>
      <protection/>
    </xf>
    <xf numFmtId="0" fontId="6" fillId="0" borderId="0" xfId="25" applyNumberFormat="1" applyFont="1" applyAlignment="1">
      <alignment horizontal="center"/>
      <protection/>
    </xf>
    <xf numFmtId="0" fontId="6" fillId="0" borderId="0" xfId="25" applyNumberFormat="1" applyFont="1">
      <alignment/>
      <protection/>
    </xf>
    <xf numFmtId="49" fontId="6" fillId="0" borderId="0" xfId="26" applyNumberFormat="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6" fillId="0" borderId="1" xfId="21" applyFont="1" applyBorder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8" fillId="0" borderId="9" xfId="21" applyFont="1" applyBorder="1" applyAlignment="1">
      <alignment horizontal="left"/>
      <protection/>
    </xf>
    <xf numFmtId="0" fontId="6" fillId="0" borderId="0" xfId="21" applyNumberFormat="1" applyFont="1" applyAlignment="1" quotePrefix="1">
      <alignment horizontal="left"/>
      <protection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/>
    </xf>
    <xf numFmtId="178" fontId="6" fillId="0" borderId="0" xfId="25" applyNumberFormat="1" applyFont="1" applyAlignment="1">
      <alignment horizontal="right"/>
      <protection/>
    </xf>
    <xf numFmtId="1" fontId="8" fillId="2" borderId="0" xfId="25" applyNumberFormat="1" applyFont="1" applyFill="1" applyAlignment="1">
      <alignment horizontal="centerContinuous"/>
      <protection/>
    </xf>
    <xf numFmtId="0" fontId="6" fillId="0" borderId="0" xfId="25" applyFont="1" applyAlignment="1" quotePrefix="1">
      <alignment horizontal="left"/>
      <protection/>
    </xf>
    <xf numFmtId="49" fontId="6" fillId="0" borderId="0" xfId="24" applyNumberFormat="1" applyFont="1" applyAlignment="1">
      <alignment horizontal="left"/>
      <protection/>
    </xf>
    <xf numFmtId="0" fontId="28" fillId="0" borderId="0" xfId="0" applyFont="1" applyAlignment="1">
      <alignment/>
    </xf>
    <xf numFmtId="0" fontId="25" fillId="0" borderId="0" xfId="26" applyFont="1">
      <alignment/>
      <protection/>
    </xf>
    <xf numFmtId="0" fontId="25" fillId="0" borderId="0" xfId="25" applyFont="1">
      <alignment/>
      <protection/>
    </xf>
    <xf numFmtId="0" fontId="29" fillId="0" borderId="0" xfId="25" applyFont="1" applyAlignment="1">
      <alignment horizontal="center"/>
      <protection/>
    </xf>
    <xf numFmtId="1" fontId="25" fillId="0" borderId="0" xfId="25" applyNumberFormat="1" applyFont="1" applyAlignment="1" quotePrefix="1">
      <alignment horizontal="center"/>
      <protection/>
    </xf>
    <xf numFmtId="217" fontId="25" fillId="0" borderId="0" xfId="25" applyNumberFormat="1" applyFont="1" applyAlignment="1">
      <alignment horizontal="right"/>
      <protection/>
    </xf>
    <xf numFmtId="0" fontId="25" fillId="0" borderId="0" xfId="25" applyNumberFormat="1" applyFont="1" applyAlignment="1">
      <alignment horizontal="right"/>
      <protection/>
    </xf>
    <xf numFmtId="0" fontId="13" fillId="0" borderId="10" xfId="23" applyFont="1" applyBorder="1" applyAlignment="1">
      <alignment vertical="center"/>
      <protection/>
    </xf>
    <xf numFmtId="0" fontId="6" fillId="0" borderId="0" xfId="21" applyFont="1" applyBorder="1" applyAlignment="1">
      <alignment horizontal="left" vertical="center" wrapText="1"/>
      <protection/>
    </xf>
    <xf numFmtId="0" fontId="6" fillId="0" borderId="0" xfId="25" applyFont="1" applyAlignment="1">
      <alignment horizontal="center" vertical="center"/>
      <protection/>
    </xf>
    <xf numFmtId="0" fontId="6" fillId="0" borderId="0" xfId="21" applyFont="1" applyBorder="1" applyAlignment="1">
      <alignment horizontal="left" wrapText="1"/>
      <protection/>
    </xf>
    <xf numFmtId="200" fontId="6" fillId="0" borderId="0" xfId="25" applyNumberFormat="1" applyFont="1" applyAlignment="1">
      <alignment horizontal="center" wrapText="1"/>
      <protection/>
    </xf>
    <xf numFmtId="0" fontId="10" fillId="0" borderId="2" xfId="0" applyFont="1" applyBorder="1" applyAlignment="1" quotePrefix="1">
      <alignment horizontal="centerContinuous" vertical="center"/>
    </xf>
    <xf numFmtId="0" fontId="6" fillId="0" borderId="0" xfId="23" applyFont="1" applyBorder="1" applyAlignment="1">
      <alignment horizontal="right"/>
      <protection/>
    </xf>
    <xf numFmtId="0" fontId="6" fillId="0" borderId="1" xfId="23" applyFont="1" applyBorder="1" applyAlignment="1">
      <alignment horizontal="center"/>
      <protection/>
    </xf>
    <xf numFmtId="213" fontId="6" fillId="0" borderId="1" xfId="25" applyNumberFormat="1" applyFont="1" applyBorder="1">
      <alignment/>
      <protection/>
    </xf>
    <xf numFmtId="0" fontId="6" fillId="0" borderId="0" xfId="24" applyFont="1" applyFill="1" applyAlignment="1">
      <alignment/>
      <protection/>
    </xf>
    <xf numFmtId="164" fontId="6" fillId="0" borderId="0" xfId="24" applyNumberFormat="1" applyFont="1" applyFill="1">
      <alignment/>
      <protection/>
    </xf>
    <xf numFmtId="167" fontId="6" fillId="0" borderId="0" xfId="24" applyNumberFormat="1" applyFont="1" applyFill="1">
      <alignment/>
      <protection/>
    </xf>
    <xf numFmtId="1" fontId="6" fillId="0" borderId="0" xfId="22" applyNumberFormat="1" applyFont="1" applyFill="1" applyAlignment="1">
      <alignment horizontal="left"/>
      <protection/>
    </xf>
    <xf numFmtId="6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Continuous" vertical="center"/>
    </xf>
    <xf numFmtId="200" fontId="6" fillId="0" borderId="0" xfId="25" applyNumberFormat="1" applyFont="1" applyAlignment="1" quotePrefix="1">
      <alignment horizontal="center"/>
      <protection/>
    </xf>
    <xf numFmtId="200" fontId="6" fillId="0" borderId="0" xfId="25" applyNumberFormat="1" applyFont="1" applyAlignment="1" quotePrefix="1">
      <alignment horizontal="center"/>
      <protection/>
    </xf>
    <xf numFmtId="0" fontId="6" fillId="0" borderId="0" xfId="23" applyFont="1" applyFill="1" applyAlignment="1">
      <alignment/>
      <protection/>
    </xf>
    <xf numFmtId="0" fontId="6" fillId="0" borderId="0" xfId="23" applyFont="1" applyFill="1">
      <alignment/>
      <protection/>
    </xf>
    <xf numFmtId="0" fontId="6" fillId="0" borderId="4" xfId="23" applyFont="1" applyBorder="1" applyAlignment="1">
      <alignment horizontal="center"/>
      <protection/>
    </xf>
    <xf numFmtId="0" fontId="6" fillId="0" borderId="11" xfId="23" applyFont="1" applyBorder="1" applyAlignment="1">
      <alignment horizontal="center" vertical="center" wrapText="1"/>
      <protection/>
    </xf>
    <xf numFmtId="0" fontId="6" fillId="0" borderId="12" xfId="23" applyFont="1" applyBorder="1" applyAlignment="1">
      <alignment horizontal="center" vertical="center" wrapText="1"/>
      <protection/>
    </xf>
    <xf numFmtId="0" fontId="6" fillId="0" borderId="13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 wrapText="1"/>
      <protection/>
    </xf>
    <xf numFmtId="0" fontId="6" fillId="0" borderId="7" xfId="24" applyFont="1" applyBorder="1" applyAlignment="1">
      <alignment horizontal="center" vertical="center" wrapText="1"/>
      <protection/>
    </xf>
    <xf numFmtId="0" fontId="6" fillId="0" borderId="8" xfId="24" applyFont="1" applyBorder="1" applyAlignment="1">
      <alignment horizontal="center" vertical="center" wrapText="1"/>
      <protection/>
    </xf>
    <xf numFmtId="0" fontId="6" fillId="0" borderId="2" xfId="24" applyFont="1" applyBorder="1" applyAlignment="1">
      <alignment horizontal="center" vertical="center" wrapText="1"/>
      <protection/>
    </xf>
    <xf numFmtId="0" fontId="6" fillId="0" borderId="6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 vertical="center" wrapText="1"/>
      <protection/>
    </xf>
    <xf numFmtId="0" fontId="6" fillId="0" borderId="14" xfId="24" applyFont="1" applyBorder="1" applyAlignment="1">
      <alignment horizontal="center" vertical="center" wrapText="1"/>
      <protection/>
    </xf>
    <xf numFmtId="0" fontId="6" fillId="0" borderId="11" xfId="24" applyFont="1" applyBorder="1" applyAlignment="1">
      <alignment horizontal="center" vertical="center" wrapText="1"/>
      <protection/>
    </xf>
    <xf numFmtId="0" fontId="6" fillId="0" borderId="12" xfId="24" applyFont="1" applyBorder="1" applyAlignment="1">
      <alignment horizontal="center" vertical="center" wrapText="1"/>
      <protection/>
    </xf>
    <xf numFmtId="0" fontId="6" fillId="0" borderId="13" xfId="24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6" fillId="0" borderId="9" xfId="24" applyFont="1" applyBorder="1" applyAlignment="1">
      <alignment horizontal="center"/>
      <protection/>
    </xf>
    <xf numFmtId="0" fontId="6" fillId="0" borderId="8" xfId="24" applyFont="1" applyBorder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1" xfId="24" applyFont="1" applyBorder="1" applyAlignment="1">
      <alignment horizontal="center"/>
      <protection/>
    </xf>
    <xf numFmtId="0" fontId="6" fillId="0" borderId="14" xfId="24" applyFont="1" applyBorder="1" applyAlignment="1">
      <alignment horizontal="center"/>
      <protection/>
    </xf>
    <xf numFmtId="0" fontId="6" fillId="0" borderId="4" xfId="24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13" fillId="0" borderId="4" xfId="24" applyFont="1" applyBorder="1" applyAlignment="1">
      <alignment horizontal="center" vertical="center"/>
      <protection/>
    </xf>
    <xf numFmtId="0" fontId="13" fillId="0" borderId="5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 wrapText="1"/>
      <protection/>
    </xf>
    <xf numFmtId="0" fontId="6" fillId="0" borderId="0" xfId="24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center" vertical="center" wrapText="1"/>
      <protection/>
    </xf>
    <xf numFmtId="0" fontId="6" fillId="0" borderId="9" xfId="23" applyFont="1" applyBorder="1" applyAlignment="1">
      <alignment horizontal="center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13" fillId="0" borderId="4" xfId="23" applyFont="1" applyBorder="1" applyAlignment="1">
      <alignment horizontal="center" vertical="center"/>
      <protection/>
    </xf>
    <xf numFmtId="0" fontId="13" fillId="0" borderId="5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/>
      <protection/>
    </xf>
    <xf numFmtId="0" fontId="6" fillId="0" borderId="8" xfId="23" applyFont="1" applyBorder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6" fillId="0" borderId="6" xfId="23" applyFont="1" applyBorder="1" applyAlignment="1">
      <alignment horizontal="center"/>
      <protection/>
    </xf>
    <xf numFmtId="0" fontId="6" fillId="0" borderId="1" xfId="23" applyFont="1" applyBorder="1" applyAlignment="1">
      <alignment horizontal="center"/>
      <protection/>
    </xf>
    <xf numFmtId="0" fontId="6" fillId="0" borderId="14" xfId="23" applyFont="1" applyBorder="1" applyAlignment="1">
      <alignment horizontal="center"/>
      <protection/>
    </xf>
    <xf numFmtId="0" fontId="6" fillId="0" borderId="8" xfId="23" applyFont="1" applyBorder="1" applyAlignment="1">
      <alignment horizontal="center" vertical="center" wrapText="1"/>
      <protection/>
    </xf>
    <xf numFmtId="0" fontId="6" fillId="0" borderId="6" xfId="23" applyFont="1" applyBorder="1" applyAlignment="1">
      <alignment horizontal="center" vertical="center" wrapText="1"/>
      <protection/>
    </xf>
    <xf numFmtId="0" fontId="6" fillId="0" borderId="14" xfId="23" applyFont="1" applyBorder="1" applyAlignment="1">
      <alignment horizontal="center" vertical="center" wrapText="1"/>
      <protection/>
    </xf>
    <xf numFmtId="1" fontId="8" fillId="2" borderId="0" xfId="25" applyNumberFormat="1" applyFont="1" applyFill="1" applyAlignment="1">
      <alignment horizontal="center"/>
      <protection/>
    </xf>
    <xf numFmtId="1" fontId="6" fillId="0" borderId="9" xfId="25" applyNumberFormat="1" applyFont="1" applyBorder="1" applyAlignment="1">
      <alignment horizontal="center" vertical="center"/>
      <protection/>
    </xf>
    <xf numFmtId="1" fontId="6" fillId="0" borderId="8" xfId="25" applyNumberFormat="1" applyFont="1" applyBorder="1" applyAlignment="1">
      <alignment horizontal="center" vertical="center"/>
      <protection/>
    </xf>
    <xf numFmtId="1" fontId="6" fillId="0" borderId="1" xfId="25" applyNumberFormat="1" applyFont="1" applyBorder="1" applyAlignment="1">
      <alignment horizontal="center" vertical="center"/>
      <protection/>
    </xf>
    <xf numFmtId="1" fontId="6" fillId="0" borderId="14" xfId="25" applyNumberFormat="1" applyFont="1" applyBorder="1" applyAlignment="1">
      <alignment horizontal="center" vertical="center"/>
      <protection/>
    </xf>
    <xf numFmtId="1" fontId="6" fillId="0" borderId="0" xfId="25" applyNumberFormat="1" applyFont="1" applyBorder="1" applyAlignment="1">
      <alignment horizontal="center" vertical="center"/>
      <protection/>
    </xf>
    <xf numFmtId="1" fontId="6" fillId="0" borderId="11" xfId="25" applyNumberFormat="1" applyFont="1" applyBorder="1" applyAlignment="1">
      <alignment horizontal="center" vertical="center" wrapText="1"/>
      <protection/>
    </xf>
    <xf numFmtId="1" fontId="6" fillId="0" borderId="13" xfId="25" applyNumberFormat="1" applyFont="1" applyBorder="1" applyAlignment="1">
      <alignment horizontal="center" vertical="center" wrapText="1"/>
      <protection/>
    </xf>
    <xf numFmtId="1" fontId="6" fillId="0" borderId="11" xfId="25" applyNumberFormat="1" applyFont="1" applyBorder="1" applyAlignment="1">
      <alignment horizontal="left" vertical="center"/>
      <protection/>
    </xf>
    <xf numFmtId="1" fontId="6" fillId="0" borderId="13" xfId="25" applyNumberFormat="1" applyFont="1" applyBorder="1" applyAlignment="1">
      <alignment horizontal="left" vertical="center"/>
      <protection/>
    </xf>
    <xf numFmtId="0" fontId="6" fillId="0" borderId="11" xfId="25" applyFont="1" applyBorder="1" applyAlignment="1">
      <alignment horizontal="left" vertical="center"/>
      <protection/>
    </xf>
    <xf numFmtId="0" fontId="6" fillId="0" borderId="12" xfId="25" applyFont="1" applyBorder="1" applyAlignment="1">
      <alignment horizontal="left" vertical="center"/>
      <protection/>
    </xf>
    <xf numFmtId="0" fontId="6" fillId="0" borderId="13" xfId="25" applyFont="1" applyBorder="1" applyAlignment="1">
      <alignment horizontal="left" vertical="center"/>
      <protection/>
    </xf>
    <xf numFmtId="0" fontId="6" fillId="0" borderId="9" xfId="25" applyFont="1" applyBorder="1" applyAlignment="1">
      <alignment horizontal="center" vertical="center" wrapText="1"/>
      <protection/>
    </xf>
    <xf numFmtId="0" fontId="6" fillId="0" borderId="0" xfId="25" applyFont="1" applyAlignment="1">
      <alignment horizontal="center" vertical="center" wrapText="1"/>
      <protection/>
    </xf>
    <xf numFmtId="0" fontId="6" fillId="0" borderId="1" xfId="25" applyFont="1" applyBorder="1" applyAlignment="1">
      <alignment horizontal="center" vertical="center" wrapText="1"/>
      <protection/>
    </xf>
    <xf numFmtId="0" fontId="19" fillId="0" borderId="0" xfId="21" applyFont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14" fillId="0" borderId="7" xfId="21" applyFont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14" fillId="0" borderId="4" xfId="2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7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0" fontId="14" fillId="0" borderId="2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9" xfId="21" applyFont="1" applyBorder="1" applyAlignment="1">
      <alignment horizontal="center" vertical="center" wrapText="1"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4" fillId="0" borderId="8" xfId="21" applyFont="1" applyBorder="1" applyAlignment="1">
      <alignment horizontal="center" vertical="center"/>
      <protection/>
    </xf>
    <xf numFmtId="0" fontId="14" fillId="0" borderId="6" xfId="21" applyFont="1" applyBorder="1" applyAlignment="1">
      <alignment horizontal="center" vertical="center"/>
      <protection/>
    </xf>
    <xf numFmtId="0" fontId="6" fillId="0" borderId="7" xfId="30" applyFont="1" applyBorder="1" applyAlignment="1">
      <alignment horizontal="center" vertical="center" wrapText="1"/>
      <protection/>
    </xf>
    <xf numFmtId="0" fontId="6" fillId="0" borderId="9" xfId="30" applyFont="1" applyBorder="1" applyAlignment="1">
      <alignment horizontal="center" vertical="center" wrapText="1"/>
      <protection/>
    </xf>
    <xf numFmtId="0" fontId="6" fillId="0" borderId="2" xfId="30" applyFont="1" applyBorder="1" applyAlignment="1">
      <alignment horizontal="center" vertical="center" wrapText="1"/>
      <protection/>
    </xf>
    <xf numFmtId="0" fontId="6" fillId="0" borderId="0" xfId="30" applyFont="1" applyBorder="1" applyAlignment="1">
      <alignment horizontal="center" vertical="center" wrapText="1"/>
      <protection/>
    </xf>
    <xf numFmtId="0" fontId="6" fillId="0" borderId="3" xfId="30" applyFont="1" applyBorder="1" applyAlignment="1">
      <alignment horizontal="center" vertical="center" wrapText="1"/>
      <protection/>
    </xf>
    <xf numFmtId="0" fontId="6" fillId="0" borderId="1" xfId="30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6" xfId="30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9" fillId="0" borderId="9" xfId="21" applyFont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21" applyFont="1" applyBorder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lef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4" xfId="0" applyFont="1" applyBorder="1" applyAlignment="1" quotePrefix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1" fontId="6" fillId="0" borderId="9" xfId="25" applyNumberFormat="1" applyFont="1" applyBorder="1" applyAlignment="1">
      <alignment horizontal="center" vertical="center" wrapText="1"/>
      <protection/>
    </xf>
    <xf numFmtId="1" fontId="6" fillId="0" borderId="0" xfId="25" applyNumberFormat="1" applyFont="1" applyAlignment="1">
      <alignment horizontal="center" vertical="center" wrapText="1"/>
      <protection/>
    </xf>
    <xf numFmtId="1" fontId="6" fillId="0" borderId="1" xfId="25" applyNumberFormat="1" applyFont="1" applyBorder="1" applyAlignment="1">
      <alignment horizontal="center" vertical="center" wrapText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500T1A" xfId="21"/>
    <cellStyle name="Normal_12500T1C" xfId="22"/>
    <cellStyle name="Normal_16700T1O" xfId="23"/>
    <cellStyle name="Normal_16700T1O (2)" xfId="24"/>
    <cellStyle name="Normal_16700T4O" xfId="25"/>
    <cellStyle name="Normal_16700T4O (2)" xfId="26"/>
    <cellStyle name="Normal_16700T5O" xfId="27"/>
    <cellStyle name="Normal_16700T5O (2)" xfId="28"/>
    <cellStyle name="Normal_16700T6O" xfId="29"/>
    <cellStyle name="Normal_May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_Ostrade\Outputs\Trade\SASprograms\HotP%20tables\HotP%20tables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>1  Australia </v>
          </cell>
          <cell r="B22">
            <v>447.145455</v>
          </cell>
          <cell r="C22">
            <v>483.34809</v>
          </cell>
          <cell r="D22">
            <v>8.0963889032</v>
          </cell>
          <cell r="E22">
            <v>1239.653655</v>
          </cell>
          <cell r="F22">
            <v>1390.262155</v>
          </cell>
          <cell r="G22">
            <v>12.149240184</v>
          </cell>
          <cell r="H22">
            <v>5238.011231</v>
          </cell>
          <cell r="I22">
            <v>6056.675582</v>
          </cell>
          <cell r="J22">
            <v>15.629297359</v>
          </cell>
        </row>
        <row r="23">
          <cell r="A23" t="str">
            <v>2  United States of America </v>
          </cell>
          <cell r="B23">
            <v>365.423118</v>
          </cell>
          <cell r="C23">
            <v>335.369348</v>
          </cell>
          <cell r="D23">
            <v>-8.224375667</v>
          </cell>
          <cell r="E23">
            <v>942.782005</v>
          </cell>
          <cell r="F23">
            <v>1129.970679</v>
          </cell>
          <cell r="G23">
            <v>19.854926484</v>
          </cell>
          <cell r="H23">
            <v>3432.122955</v>
          </cell>
          <cell r="I23">
            <v>4300.348824</v>
          </cell>
          <cell r="J23">
            <v>25.297050263</v>
          </cell>
        </row>
        <row r="24">
          <cell r="A24" t="str">
            <v>3  Japan </v>
          </cell>
          <cell r="B24">
            <v>277.565942</v>
          </cell>
          <cell r="C24">
            <v>341.952153</v>
          </cell>
          <cell r="D24">
            <v>23.196725987</v>
          </cell>
          <cell r="E24">
            <v>775.903606</v>
          </cell>
          <cell r="F24">
            <v>970.319739</v>
          </cell>
          <cell r="G24">
            <v>25.056737911</v>
          </cell>
          <cell r="H24">
            <v>3049.119833</v>
          </cell>
          <cell r="I24">
            <v>4079.706319</v>
          </cell>
          <cell r="J24">
            <v>33.799474683</v>
          </cell>
        </row>
        <row r="25">
          <cell r="A25" t="str">
            <v>4  United Kingdom </v>
          </cell>
          <cell r="B25">
            <v>113.113722</v>
          </cell>
          <cell r="C25">
            <v>126.241975</v>
          </cell>
          <cell r="D25">
            <v>11.60624261</v>
          </cell>
          <cell r="E25">
            <v>297.951606</v>
          </cell>
          <cell r="F25">
            <v>364.097785</v>
          </cell>
          <cell r="G25">
            <v>22.200309603</v>
          </cell>
          <cell r="H25">
            <v>1532.99812</v>
          </cell>
          <cell r="I25">
            <v>1601.474404</v>
          </cell>
          <cell r="J25">
            <v>4.4668211335</v>
          </cell>
        </row>
        <row r="26">
          <cell r="A26" t="str">
            <v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</v>
          </cell>
          <cell r="G26">
            <v>21.7643048</v>
          </cell>
          <cell r="H26">
            <v>1017.803876</v>
          </cell>
          <cell r="I26">
            <v>1349.126431</v>
          </cell>
          <cell r="J26">
            <v>32.552691419</v>
          </cell>
        </row>
        <row r="27">
          <cell r="A27" t="str">
            <v>6  People's Republic of China </v>
          </cell>
          <cell r="B27">
            <v>75.711106</v>
          </cell>
          <cell r="C27">
            <v>87.249948</v>
          </cell>
          <cell r="D27">
            <v>15.240620049</v>
          </cell>
          <cell r="E27">
            <v>172.091812</v>
          </cell>
          <cell r="F27">
            <v>224.929771</v>
          </cell>
          <cell r="G27">
            <v>30.70335444</v>
          </cell>
          <cell r="H27">
            <v>643.252698</v>
          </cell>
          <cell r="I27">
            <v>943.581387</v>
          </cell>
          <cell r="J27">
            <v>46.68906791</v>
          </cell>
        </row>
        <row r="28">
          <cell r="A28" t="str">
            <v>7  Hong Kong (SAR) </v>
          </cell>
          <cell r="B28">
            <v>51.081697</v>
          </cell>
          <cell r="C28">
            <v>67.616656</v>
          </cell>
          <cell r="D28">
            <v>32.369635253</v>
          </cell>
          <cell r="E28">
            <v>147.044869</v>
          </cell>
          <cell r="F28">
            <v>188.771421</v>
          </cell>
          <cell r="G28">
            <v>28.376748052</v>
          </cell>
          <cell r="H28">
            <v>623.24612</v>
          </cell>
          <cell r="I28">
            <v>826.063277</v>
          </cell>
          <cell r="J28">
            <v>32.542064923</v>
          </cell>
        </row>
        <row r="29">
          <cell r="A29" t="str">
            <v>8  Germany </v>
          </cell>
          <cell r="B29">
            <v>65.352087</v>
          </cell>
          <cell r="C29">
            <v>83.105368</v>
          </cell>
          <cell r="D29">
            <v>27.165591514</v>
          </cell>
          <cell r="E29">
            <v>183.270192</v>
          </cell>
          <cell r="F29">
            <v>235.168685</v>
          </cell>
          <cell r="G29">
            <v>28.318021842</v>
          </cell>
          <cell r="H29">
            <v>628.071255</v>
          </cell>
          <cell r="I29">
            <v>732.923588</v>
          </cell>
          <cell r="J29">
            <v>16.694337174</v>
          </cell>
        </row>
        <row r="30">
          <cell r="A30" t="str">
            <v>9  Taiwan </v>
          </cell>
          <cell r="B30">
            <v>48.131785</v>
          </cell>
          <cell r="C30">
            <v>48.394506</v>
          </cell>
          <cell r="D30">
            <v>0.5458368103</v>
          </cell>
          <cell r="E30">
            <v>131.997317</v>
          </cell>
          <cell r="F30">
            <v>165.633337</v>
          </cell>
          <cell r="G30">
            <v>25.482351281</v>
          </cell>
          <cell r="H30">
            <v>613.582434</v>
          </cell>
          <cell r="I30">
            <v>701.758791</v>
          </cell>
          <cell r="J30">
            <v>14.370743378</v>
          </cell>
        </row>
        <row r="31">
          <cell r="A31" t="str">
            <v>10  Malaysia </v>
          </cell>
          <cell r="B31">
            <v>51.652622</v>
          </cell>
          <cell r="C31">
            <v>61.118681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</v>
          </cell>
          <cell r="H31">
            <v>450.402546</v>
          </cell>
          <cell r="I31">
            <v>615.585201</v>
          </cell>
          <cell r="J31">
            <v>36.67444966</v>
          </cell>
        </row>
        <row r="32">
          <cell r="A32" t="str">
            <v>11  Italy </v>
          </cell>
          <cell r="B32">
            <v>29.649623</v>
          </cell>
          <cell r="C32">
            <v>48.801838</v>
          </cell>
          <cell r="D32">
            <v>64.59513836</v>
          </cell>
          <cell r="E32">
            <v>101.920848</v>
          </cell>
          <cell r="F32">
            <v>151.059382</v>
          </cell>
          <cell r="G32">
            <v>48.212446192</v>
          </cell>
          <cell r="H32">
            <v>401.555209</v>
          </cell>
          <cell r="I32">
            <v>522.394992</v>
          </cell>
          <cell r="J32">
            <v>30.092943708</v>
          </cell>
        </row>
        <row r="33">
          <cell r="A33" t="str">
            <v>12  Belgium </v>
          </cell>
          <cell r="B33">
            <v>38.830741</v>
          </cell>
          <cell r="C33">
            <v>49.980626</v>
          </cell>
          <cell r="D33">
            <v>28.714067033</v>
          </cell>
          <cell r="E33">
            <v>106.114332</v>
          </cell>
          <cell r="F33">
            <v>153.734422</v>
          </cell>
          <cell r="G33">
            <v>44.876209559</v>
          </cell>
          <cell r="H33">
            <v>399.310233</v>
          </cell>
          <cell r="I33">
            <v>501.190253</v>
          </cell>
          <cell r="J33">
            <v>25.514001791</v>
          </cell>
        </row>
        <row r="34">
          <cell r="A34" t="str">
            <v>13  Singapore </v>
          </cell>
          <cell r="B34">
            <v>28.153282</v>
          </cell>
          <cell r="C34">
            <v>37.10707</v>
          </cell>
          <cell r="D34">
            <v>31.803709422</v>
          </cell>
          <cell r="E34">
            <v>100.373328</v>
          </cell>
          <cell r="F34">
            <v>107.792718</v>
          </cell>
          <cell r="G34">
            <v>7.3917943619</v>
          </cell>
          <cell r="H34">
            <v>422.971795</v>
          </cell>
          <cell r="I34">
            <v>497.00018</v>
          </cell>
          <cell r="J34">
            <v>17.501967241</v>
          </cell>
        </row>
        <row r="35">
          <cell r="A35" t="str">
            <v>14  Indonesia </v>
          </cell>
          <cell r="B35">
            <v>44.721971</v>
          </cell>
          <cell r="C35">
            <v>44.814102</v>
          </cell>
          <cell r="D35">
            <v>0.2060083622</v>
          </cell>
          <cell r="E35">
            <v>102.321237</v>
          </cell>
          <cell r="F35">
            <v>113.194782</v>
          </cell>
          <cell r="G35">
            <v>10.626870158</v>
          </cell>
          <cell r="H35">
            <v>279.330055</v>
          </cell>
          <cell r="I35">
            <v>495.191488</v>
          </cell>
          <cell r="J35">
            <v>77.278269608</v>
          </cell>
        </row>
        <row r="36">
          <cell r="A36" t="str">
            <v>15  Canada </v>
          </cell>
          <cell r="B36">
            <v>30.701926</v>
          </cell>
          <cell r="C36">
            <v>52.591361</v>
          </cell>
          <cell r="D36">
            <v>71.296618329</v>
          </cell>
          <cell r="E36">
            <v>79.057375</v>
          </cell>
          <cell r="F36">
            <v>156.710853</v>
          </cell>
          <cell r="G36">
            <v>98.224204889</v>
          </cell>
          <cell r="H36">
            <v>301.024038</v>
          </cell>
          <cell r="I36">
            <v>482.610444</v>
          </cell>
          <cell r="J36">
            <v>60.32289222</v>
          </cell>
        </row>
        <row r="37">
          <cell r="A37" t="str">
            <v>16  Philippines </v>
          </cell>
          <cell r="B37">
            <v>33.416057</v>
          </cell>
          <cell r="C37">
            <v>41.934064</v>
          </cell>
          <cell r="D37">
            <v>25.490760325</v>
          </cell>
          <cell r="E37">
            <v>81.084251</v>
          </cell>
          <cell r="F37">
            <v>109.207338</v>
          </cell>
          <cell r="G37">
            <v>34.683784648</v>
          </cell>
          <cell r="H37">
            <v>302.450232</v>
          </cell>
          <cell r="I37">
            <v>420.798276</v>
          </cell>
          <cell r="J37">
            <v>39.129758049</v>
          </cell>
        </row>
        <row r="38">
          <cell r="A38" t="str">
            <v>17  Thailand </v>
          </cell>
          <cell r="B38">
            <v>22.447164</v>
          </cell>
          <cell r="C38">
            <v>27.960092</v>
          </cell>
          <cell r="D38">
            <v>24.559574653</v>
          </cell>
          <cell r="E38">
            <v>70.040893</v>
          </cell>
          <cell r="F38">
            <v>94.194031</v>
          </cell>
          <cell r="G38">
            <v>34.4843376</v>
          </cell>
          <cell r="H38">
            <v>263.386217</v>
          </cell>
          <cell r="I38">
            <v>344.203962</v>
          </cell>
          <cell r="J38">
            <v>30.684120802</v>
          </cell>
        </row>
        <row r="39">
          <cell r="A39" t="str">
            <v>18  France </v>
          </cell>
          <cell r="B39">
            <v>53.865675</v>
          </cell>
          <cell r="C39">
            <v>35.993401</v>
          </cell>
          <cell r="D39">
            <v>-33.17933731</v>
          </cell>
          <cell r="E39">
            <v>147.368763</v>
          </cell>
          <cell r="F39">
            <v>81.36325</v>
          </cell>
          <cell r="G39">
            <v>-44.78935132</v>
          </cell>
          <cell r="H39">
            <v>363.866021</v>
          </cell>
          <cell r="I39">
            <v>340.875622</v>
          </cell>
          <cell r="J39">
            <v>-6.31836931</v>
          </cell>
        </row>
        <row r="40">
          <cell r="A40" t="str">
            <v>19  Mexico </v>
          </cell>
          <cell r="B40">
            <v>44.444384</v>
          </cell>
          <cell r="C40">
            <v>40.500357</v>
          </cell>
          <cell r="D40">
            <v>-8.874072819</v>
          </cell>
          <cell r="E40">
            <v>87.291991</v>
          </cell>
          <cell r="F40">
            <v>103.791018</v>
          </cell>
          <cell r="G40">
            <v>18.900963091</v>
          </cell>
          <cell r="H40">
            <v>208.317044</v>
          </cell>
          <cell r="I40">
            <v>325.943534</v>
          </cell>
          <cell r="J40">
            <v>56.465130141</v>
          </cell>
        </row>
        <row r="41">
          <cell r="A41" t="str">
            <v>20  Saudi Arabia </v>
          </cell>
          <cell r="B41">
            <v>22.101726</v>
          </cell>
          <cell r="C41">
            <v>20.810362</v>
          </cell>
          <cell r="D41">
            <v>-5.842819697</v>
          </cell>
          <cell r="E41">
            <v>59.624346</v>
          </cell>
          <cell r="F41">
            <v>73.390033</v>
          </cell>
          <cell r="G41">
            <v>23.087359315</v>
          </cell>
          <cell r="H41">
            <v>199.675594</v>
          </cell>
          <cell r="I41">
            <v>249.798636</v>
          </cell>
          <cell r="J41">
            <v>25.102237582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</v>
          </cell>
          <cell r="C45">
            <v>2158.333958</v>
          </cell>
          <cell r="D45">
            <v>10.65071797</v>
          </cell>
          <cell r="E45">
            <v>5222.678072</v>
          </cell>
          <cell r="F45">
            <v>6319.309744</v>
          </cell>
          <cell r="G45">
            <v>20.99749701</v>
          </cell>
          <cell r="H45">
            <v>20370.497506</v>
          </cell>
          <cell r="I45">
            <v>25387.251191</v>
          </cell>
          <cell r="J45">
            <v>24.627546203</v>
          </cell>
        </row>
        <row r="46">
          <cell r="A46" t="str">
            <v>Destination unknown - EU</v>
          </cell>
          <cell r="B46">
            <v>2.375075</v>
          </cell>
          <cell r="C46">
            <v>0.626818</v>
          </cell>
          <cell r="D46">
            <v>-73.60849657</v>
          </cell>
          <cell r="E46">
            <v>2.973541</v>
          </cell>
          <cell r="F46">
            <v>0.626818</v>
          </cell>
          <cell r="G46">
            <v>-78.92014941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</v>
          </cell>
          <cell r="C47">
            <v>386.467284</v>
          </cell>
          <cell r="D47">
            <v>29.742149773</v>
          </cell>
          <cell r="E47">
            <v>800.078832</v>
          </cell>
          <cell r="F47">
            <v>1132.393501</v>
          </cell>
          <cell r="G47">
            <v>41.535240742</v>
          </cell>
          <cell r="H47">
            <v>3238.376373</v>
          </cell>
          <cell r="I47">
            <v>4064.132322</v>
          </cell>
          <cell r="J47">
            <v>25.499072803</v>
          </cell>
        </row>
        <row r="49">
          <cell r="A49" t="str">
            <v>ALL COUNTRIES</v>
          </cell>
          <cell r="B49">
            <v>2250.831299</v>
          </cell>
          <cell r="C49">
            <v>2545.42806</v>
          </cell>
          <cell r="D49">
            <v>13.088353673</v>
          </cell>
          <cell r="E49">
            <v>6025.730445</v>
          </cell>
          <cell r="F49">
            <v>7452.330063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</v>
          </cell>
          <cell r="F52">
            <v>66.656132</v>
          </cell>
          <cell r="G52">
            <v>-19.28830971</v>
          </cell>
          <cell r="H52">
            <v>265.525862</v>
          </cell>
          <cell r="I52">
            <v>289.742357</v>
          </cell>
          <cell r="J52">
            <v>9.1202020088</v>
          </cell>
        </row>
        <row r="54">
          <cell r="A54" t="str">
            <v>All merchandise exports</v>
          </cell>
          <cell r="B54">
            <v>2270.422426</v>
          </cell>
          <cell r="C54">
            <v>2566.21213</v>
          </cell>
          <cell r="D54">
            <v>13.027959053</v>
          </cell>
          <cell r="E54">
            <v>6108.315919</v>
          </cell>
          <cell r="F54">
            <v>7518.986195</v>
          </cell>
          <cell r="G54">
            <v>23.094258626</v>
          </cell>
          <cell r="H54">
            <v>24223.603879</v>
          </cell>
          <cell r="I54">
            <v>30038.961537</v>
          </cell>
          <cell r="J54">
            <v>24.006987924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>EU - European Union.  </v>
          </cell>
        </row>
        <row r="63">
          <cell r="A63" t="str">
            <v>SAR - Special Administrative Region.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:B1"/>
    </sheetView>
  </sheetViews>
  <sheetFormatPr defaultColWidth="9.7109375" defaultRowHeight="12.75"/>
  <cols>
    <col min="1" max="1" width="7.421875" style="18" customWidth="1"/>
    <col min="2" max="2" width="4.7109375" style="18" customWidth="1"/>
    <col min="3" max="3" width="2.140625" style="18" customWidth="1"/>
    <col min="4" max="4" width="8.00390625" style="18" customWidth="1"/>
    <col min="5" max="5" width="2.7109375" style="18" customWidth="1"/>
    <col min="6" max="6" width="9.57421875" style="18" customWidth="1"/>
    <col min="7" max="7" width="8.00390625" style="18" customWidth="1"/>
    <col min="8" max="8" width="2.7109375" style="18" customWidth="1"/>
    <col min="9" max="9" width="9.57421875" style="18" customWidth="1"/>
    <col min="10" max="10" width="8.00390625" style="18" customWidth="1"/>
    <col min="11" max="11" width="2.7109375" style="18" customWidth="1"/>
    <col min="12" max="12" width="7.28125" style="18" customWidth="1"/>
    <col min="13" max="13" width="2.421875" style="18" customWidth="1"/>
    <col min="14" max="14" width="7.28125" style="18" customWidth="1"/>
    <col min="15" max="15" width="2.421875" style="18" customWidth="1"/>
    <col min="16" max="16" width="8.00390625" style="18" customWidth="1"/>
    <col min="17" max="17" width="2.7109375" style="18" customWidth="1"/>
    <col min="18" max="16384" width="9.7109375" style="18" customWidth="1"/>
  </cols>
  <sheetData>
    <row r="1" spans="1:2" s="26" customFormat="1" ht="12.75">
      <c r="A1" s="338" t="s">
        <v>0</v>
      </c>
      <c r="B1" s="338"/>
    </row>
    <row r="2" s="26" customFormat="1" ht="3.75" customHeight="1"/>
    <row r="3" spans="1:17" s="177" customFormat="1" ht="1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s="187" customFormat="1" ht="17.25" customHeight="1">
      <c r="A4" s="178" t="s">
        <v>219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7.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2" customHeight="1">
      <c r="A6" s="339"/>
      <c r="B6" s="339"/>
      <c r="C6" s="340"/>
      <c r="D6" s="329" t="s">
        <v>112</v>
      </c>
      <c r="E6" s="330"/>
      <c r="F6" s="335" t="s">
        <v>125</v>
      </c>
      <c r="G6" s="329" t="s">
        <v>113</v>
      </c>
      <c r="H6" s="330"/>
      <c r="I6" s="335" t="s">
        <v>125</v>
      </c>
      <c r="J6" s="329" t="s">
        <v>124</v>
      </c>
      <c r="K6" s="330"/>
      <c r="L6" s="329" t="s">
        <v>114</v>
      </c>
      <c r="M6" s="330"/>
      <c r="N6" s="329" t="s">
        <v>397</v>
      </c>
      <c r="O6" s="330"/>
      <c r="P6" s="329" t="s">
        <v>115</v>
      </c>
      <c r="Q6" s="349"/>
    </row>
    <row r="7" spans="1:17" ht="12" customHeight="1">
      <c r="A7" s="341"/>
      <c r="B7" s="341"/>
      <c r="C7" s="342"/>
      <c r="D7" s="331"/>
      <c r="E7" s="332"/>
      <c r="F7" s="336"/>
      <c r="G7" s="331"/>
      <c r="H7" s="332"/>
      <c r="I7" s="336"/>
      <c r="J7" s="331"/>
      <c r="K7" s="332"/>
      <c r="L7" s="331" t="s">
        <v>5</v>
      </c>
      <c r="M7" s="332"/>
      <c r="N7" s="331" t="s">
        <v>5</v>
      </c>
      <c r="O7" s="332"/>
      <c r="P7" s="331"/>
      <c r="Q7" s="350"/>
    </row>
    <row r="8" spans="1:17" ht="12" customHeight="1">
      <c r="A8" s="341"/>
      <c r="B8" s="341"/>
      <c r="C8" s="342"/>
      <c r="D8" s="331"/>
      <c r="E8" s="332"/>
      <c r="F8" s="336"/>
      <c r="G8" s="331"/>
      <c r="H8" s="332"/>
      <c r="I8" s="336"/>
      <c r="J8" s="331"/>
      <c r="K8" s="332"/>
      <c r="L8" s="331" t="s">
        <v>7</v>
      </c>
      <c r="M8" s="332"/>
      <c r="N8" s="331" t="s">
        <v>7</v>
      </c>
      <c r="O8" s="332"/>
      <c r="P8" s="331"/>
      <c r="Q8" s="350"/>
    </row>
    <row r="9" spans="1:17" ht="12" customHeight="1">
      <c r="A9" s="343"/>
      <c r="B9" s="343"/>
      <c r="C9" s="344"/>
      <c r="D9" s="333"/>
      <c r="E9" s="334"/>
      <c r="F9" s="337"/>
      <c r="G9" s="333"/>
      <c r="H9" s="334"/>
      <c r="I9" s="337"/>
      <c r="J9" s="333"/>
      <c r="K9" s="334"/>
      <c r="L9" s="333" t="s">
        <v>8</v>
      </c>
      <c r="M9" s="334"/>
      <c r="N9" s="333" t="s">
        <v>8</v>
      </c>
      <c r="O9" s="334"/>
      <c r="P9" s="333"/>
      <c r="Q9" s="351"/>
    </row>
    <row r="10" spans="1:17" ht="11.25" customHeight="1">
      <c r="A10" s="125" t="s">
        <v>74</v>
      </c>
      <c r="B10" s="125"/>
      <c r="C10" s="125"/>
      <c r="D10" s="347" t="s">
        <v>26</v>
      </c>
      <c r="E10" s="348"/>
      <c r="F10" s="224"/>
      <c r="G10" s="347" t="s">
        <v>27</v>
      </c>
      <c r="H10" s="348"/>
      <c r="I10" s="224"/>
      <c r="J10" s="104"/>
      <c r="K10" s="105"/>
      <c r="L10" s="104" t="s">
        <v>77</v>
      </c>
      <c r="M10" s="105"/>
      <c r="N10" s="104" t="s">
        <v>30</v>
      </c>
      <c r="O10" s="105"/>
      <c r="P10" s="104" t="s">
        <v>28</v>
      </c>
      <c r="Q10" s="105"/>
    </row>
    <row r="11" spans="1:17" ht="12" customHeight="1">
      <c r="A11" s="103"/>
      <c r="B11" s="103"/>
      <c r="C11" s="103"/>
      <c r="D11" s="41" t="s">
        <v>9</v>
      </c>
      <c r="E11" s="42"/>
      <c r="F11" s="41" t="s">
        <v>10</v>
      </c>
      <c r="G11" s="41" t="s">
        <v>9</v>
      </c>
      <c r="H11" s="42"/>
      <c r="I11" s="41" t="s">
        <v>10</v>
      </c>
      <c r="J11" s="345" t="s">
        <v>9</v>
      </c>
      <c r="K11" s="346"/>
      <c r="L11" s="346"/>
      <c r="M11" s="346"/>
      <c r="N11" s="346"/>
      <c r="O11" s="346"/>
      <c r="P11" s="346"/>
      <c r="Q11" s="346"/>
    </row>
    <row r="12" spans="1:17" ht="12" customHeight="1">
      <c r="A12" s="245"/>
      <c r="B12" s="245"/>
      <c r="C12" s="110"/>
      <c r="D12" s="19"/>
      <c r="E12" s="110"/>
      <c r="F12" s="19"/>
      <c r="G12" s="19"/>
      <c r="H12" s="110"/>
      <c r="I12" s="19"/>
      <c r="J12" s="19"/>
      <c r="K12" s="110"/>
      <c r="L12" s="110"/>
      <c r="M12" s="110"/>
      <c r="N12" s="110"/>
      <c r="O12" s="110"/>
      <c r="P12" s="19"/>
      <c r="Q12" s="110"/>
    </row>
    <row r="13" spans="1:17" ht="12" customHeight="1">
      <c r="A13" s="274" t="s">
        <v>141</v>
      </c>
      <c r="B13" s="275"/>
      <c r="C13" s="110"/>
      <c r="D13" s="90"/>
      <c r="E13" s="110"/>
      <c r="F13" s="21"/>
      <c r="G13" s="90"/>
      <c r="H13" s="110"/>
      <c r="I13" s="21"/>
      <c r="J13" s="90"/>
      <c r="K13" s="110"/>
      <c r="L13" s="110"/>
      <c r="M13" s="110"/>
      <c r="N13" s="110"/>
      <c r="O13" s="110"/>
      <c r="P13" s="90"/>
      <c r="Q13" s="110"/>
    </row>
    <row r="14" spans="1:17" ht="12" customHeight="1">
      <c r="A14" s="263" t="s">
        <v>252</v>
      </c>
      <c r="B14" s="296" t="s">
        <v>253</v>
      </c>
      <c r="C14" s="110"/>
      <c r="D14" s="91">
        <v>22249.417129</v>
      </c>
      <c r="E14" s="110"/>
      <c r="F14" s="166">
        <v>4.2648254326</v>
      </c>
      <c r="G14" s="91">
        <v>22771.760097</v>
      </c>
      <c r="H14" s="110"/>
      <c r="I14" s="166">
        <v>4.6152114807</v>
      </c>
      <c r="J14" s="92">
        <v>-522.342968</v>
      </c>
      <c r="K14" s="110"/>
      <c r="L14" s="91">
        <v>625.644326</v>
      </c>
      <c r="M14" s="110"/>
      <c r="N14" s="91">
        <v>293.610224</v>
      </c>
      <c r="O14" s="110"/>
      <c r="P14" s="91">
        <v>21130.716808</v>
      </c>
      <c r="Q14" s="110"/>
    </row>
    <row r="15" spans="1:17" ht="12" customHeight="1">
      <c r="A15" s="263" t="s">
        <v>252</v>
      </c>
      <c r="B15" s="296" t="s">
        <v>254</v>
      </c>
      <c r="C15" s="110"/>
      <c r="D15" s="91">
        <v>23186.819932</v>
      </c>
      <c r="E15" s="110"/>
      <c r="F15" s="166">
        <v>4.2131566754</v>
      </c>
      <c r="G15" s="91">
        <v>25441.517659</v>
      </c>
      <c r="H15" s="110"/>
      <c r="I15" s="166">
        <v>11.723984227</v>
      </c>
      <c r="J15" s="92">
        <v>-2254.697727</v>
      </c>
      <c r="K15" s="110"/>
      <c r="L15" s="91">
        <v>913.530422</v>
      </c>
      <c r="M15" s="110"/>
      <c r="N15" s="91">
        <v>660.659712</v>
      </c>
      <c r="O15" s="110"/>
      <c r="P15" s="91">
        <v>23789.856019</v>
      </c>
      <c r="Q15" s="110"/>
    </row>
    <row r="16" spans="1:17" ht="12" customHeight="1">
      <c r="A16" s="263" t="s">
        <v>252</v>
      </c>
      <c r="B16" s="296" t="s">
        <v>255</v>
      </c>
      <c r="C16" s="110"/>
      <c r="D16" s="91">
        <v>27981.01741</v>
      </c>
      <c r="E16" s="110"/>
      <c r="F16" s="166">
        <v>20.676390691</v>
      </c>
      <c r="G16" s="91">
        <v>30820.37897</v>
      </c>
      <c r="H16" s="110"/>
      <c r="I16" s="166">
        <v>21.142061504</v>
      </c>
      <c r="J16" s="92">
        <v>-2839.36156</v>
      </c>
      <c r="K16" s="110"/>
      <c r="L16" s="91">
        <v>1182.03057</v>
      </c>
      <c r="M16" s="110"/>
      <c r="N16" s="91">
        <v>1067.505529</v>
      </c>
      <c r="O16" s="110"/>
      <c r="P16" s="91">
        <v>28980.293589</v>
      </c>
      <c r="Q16" s="110"/>
    </row>
    <row r="17" spans="1:17" ht="12" customHeight="1">
      <c r="A17" s="263" t="s">
        <v>252</v>
      </c>
      <c r="B17" s="296" t="s">
        <v>256</v>
      </c>
      <c r="C17" s="110"/>
      <c r="D17" s="91">
        <v>32889.279837</v>
      </c>
      <c r="E17" s="110"/>
      <c r="F17" s="166">
        <v>17.541400854</v>
      </c>
      <c r="G17" s="91">
        <v>31996.819795</v>
      </c>
      <c r="H17" s="110"/>
      <c r="I17" s="166">
        <v>3.8170874737</v>
      </c>
      <c r="J17" s="92">
        <v>892.460042</v>
      </c>
      <c r="K17" s="110"/>
      <c r="L17" s="91">
        <v>1071.154366</v>
      </c>
      <c r="M17" s="110"/>
      <c r="N17" s="91">
        <v>123.686638</v>
      </c>
      <c r="O17" s="110"/>
      <c r="P17" s="91">
        <v>29917.082234</v>
      </c>
      <c r="Q17" s="110"/>
    </row>
    <row r="18" spans="1:17" ht="12" customHeight="1">
      <c r="A18" s="263" t="s">
        <v>252</v>
      </c>
      <c r="B18" s="296" t="s">
        <v>257</v>
      </c>
      <c r="C18" s="110"/>
      <c r="D18" s="91">
        <v>31424.218165</v>
      </c>
      <c r="E18" s="110"/>
      <c r="F18" s="166">
        <v>-4.454526457</v>
      </c>
      <c r="G18" s="91">
        <v>32323.251364</v>
      </c>
      <c r="H18" s="110"/>
      <c r="I18" s="166">
        <v>1.020200042</v>
      </c>
      <c r="J18" s="92">
        <v>-899.033199</v>
      </c>
      <c r="K18" s="110"/>
      <c r="L18" s="91">
        <v>1224.196075</v>
      </c>
      <c r="M18" s="110"/>
      <c r="N18" s="91">
        <v>0</v>
      </c>
      <c r="O18" s="110"/>
      <c r="P18" s="91">
        <v>30312.377992</v>
      </c>
      <c r="Q18" s="110"/>
    </row>
    <row r="19" spans="1:17" ht="12" customHeight="1">
      <c r="A19" s="263" t="s">
        <v>252</v>
      </c>
      <c r="B19" s="296" t="s">
        <v>258</v>
      </c>
      <c r="C19" s="110"/>
      <c r="D19" s="91">
        <v>28551.395483</v>
      </c>
      <c r="E19" s="110"/>
      <c r="F19" s="166">
        <v>-9.142065737</v>
      </c>
      <c r="G19" s="91">
        <v>31785.706713</v>
      </c>
      <c r="H19" s="110"/>
      <c r="I19" s="166">
        <v>-1.663027784</v>
      </c>
      <c r="J19" s="92">
        <v>-3234.31123</v>
      </c>
      <c r="K19" s="110"/>
      <c r="L19" s="91">
        <v>1114.611082</v>
      </c>
      <c r="M19" s="110"/>
      <c r="N19" s="91">
        <v>0</v>
      </c>
      <c r="O19" s="110"/>
      <c r="P19" s="91">
        <v>29800.53455</v>
      </c>
      <c r="Q19" s="110"/>
    </row>
    <row r="20" spans="1:17" ht="12" customHeight="1">
      <c r="A20" s="263" t="s">
        <v>252</v>
      </c>
      <c r="B20" s="296" t="s">
        <v>259</v>
      </c>
      <c r="C20" s="110"/>
      <c r="D20" s="91">
        <v>30246.662994</v>
      </c>
      <c r="E20" s="110"/>
      <c r="F20" s="166">
        <v>5.9375994844</v>
      </c>
      <c r="G20" s="91">
        <v>34141.39067</v>
      </c>
      <c r="H20" s="110"/>
      <c r="I20" s="166">
        <v>7.4111423045</v>
      </c>
      <c r="J20" s="92">
        <v>-3894.727676</v>
      </c>
      <c r="K20" s="110"/>
      <c r="L20" s="91">
        <v>1167.966089</v>
      </c>
      <c r="M20" s="110"/>
      <c r="N20" s="91">
        <v>100.601497</v>
      </c>
      <c r="O20" s="110"/>
      <c r="P20" s="91">
        <v>32032.819866</v>
      </c>
      <c r="Q20" s="110"/>
    </row>
    <row r="21" spans="1:17" ht="12" customHeight="1">
      <c r="A21" s="263" t="s">
        <v>252</v>
      </c>
      <c r="B21" s="296" t="s">
        <v>260</v>
      </c>
      <c r="C21" s="110"/>
      <c r="D21" s="91">
        <v>30736.420624</v>
      </c>
      <c r="E21" s="110"/>
      <c r="F21" s="166">
        <v>1.6192121098</v>
      </c>
      <c r="G21" s="91">
        <v>36864.917462</v>
      </c>
      <c r="H21" s="110"/>
      <c r="I21" s="166">
        <v>7.9771993424</v>
      </c>
      <c r="J21" s="92">
        <v>-6128.496838</v>
      </c>
      <c r="K21" s="110"/>
      <c r="L21" s="91">
        <v>1352.449486</v>
      </c>
      <c r="M21" s="110"/>
      <c r="N21" s="91">
        <v>206.126087</v>
      </c>
      <c r="O21" s="110"/>
      <c r="P21" s="91">
        <v>34450.121887</v>
      </c>
      <c r="Q21" s="110"/>
    </row>
    <row r="22" spans="1:17" ht="12" customHeight="1">
      <c r="A22" s="263" t="s">
        <v>252</v>
      </c>
      <c r="B22" s="296" t="s">
        <v>261</v>
      </c>
      <c r="C22" s="110"/>
      <c r="D22" s="91">
        <v>34129.401818</v>
      </c>
      <c r="E22" s="110"/>
      <c r="F22" s="166">
        <v>11.038960052</v>
      </c>
      <c r="G22" s="91">
        <v>40590.321888</v>
      </c>
      <c r="H22" s="110"/>
      <c r="I22" s="166">
        <v>10.105554773</v>
      </c>
      <c r="J22" s="92">
        <v>-6460.92007</v>
      </c>
      <c r="K22" s="110"/>
      <c r="L22" s="91">
        <v>1808.014204</v>
      </c>
      <c r="M22" s="110"/>
      <c r="N22" s="91">
        <v>1339.715742</v>
      </c>
      <c r="O22" s="110"/>
      <c r="P22" s="91">
        <v>38044.667905</v>
      </c>
      <c r="Q22" s="110"/>
    </row>
    <row r="23" spans="1:17" ht="12" customHeight="1">
      <c r="A23" s="263" t="s">
        <v>252</v>
      </c>
      <c r="B23" s="296" t="s">
        <v>262</v>
      </c>
      <c r="C23" s="110"/>
      <c r="D23" s="91">
        <v>35241.692293</v>
      </c>
      <c r="E23" s="110"/>
      <c r="F23" s="166">
        <v>3.2590388807</v>
      </c>
      <c r="G23" s="91">
        <v>41129.8702</v>
      </c>
      <c r="H23" s="110"/>
      <c r="I23" s="166">
        <v>1.3292535927</v>
      </c>
      <c r="J23" s="92">
        <v>-5888.177907</v>
      </c>
      <c r="K23" s="110"/>
      <c r="L23" s="91">
        <v>1586.853839</v>
      </c>
      <c r="M23" s="110"/>
      <c r="N23" s="91">
        <v>772.664218</v>
      </c>
      <c r="O23" s="110"/>
      <c r="P23" s="91">
        <v>38669.470672</v>
      </c>
      <c r="Q23" s="110"/>
    </row>
    <row r="24" spans="1:17" ht="12" customHeight="1">
      <c r="A24" s="263" t="s">
        <v>252</v>
      </c>
      <c r="B24" s="296" t="s">
        <v>263</v>
      </c>
      <c r="C24" s="110" t="s">
        <v>11</v>
      </c>
      <c r="D24" s="91">
        <v>42450.225674</v>
      </c>
      <c r="E24" s="168"/>
      <c r="F24" s="166">
        <v>20.454560811</v>
      </c>
      <c r="G24" s="91">
        <v>47670.222097</v>
      </c>
      <c r="H24" s="110"/>
      <c r="I24" s="166">
        <v>15.90170809</v>
      </c>
      <c r="J24" s="92">
        <v>-5219.996423</v>
      </c>
      <c r="K24" s="110"/>
      <c r="L24" s="91">
        <v>1546.708235</v>
      </c>
      <c r="M24" s="110"/>
      <c r="N24" s="91">
        <v>579.522908</v>
      </c>
      <c r="O24" s="110"/>
      <c r="P24" s="91">
        <v>44889.760328</v>
      </c>
      <c r="Q24" s="110"/>
    </row>
    <row r="25" spans="1:17" ht="12" customHeight="1">
      <c r="A25" s="263"/>
      <c r="B25" s="263"/>
      <c r="C25" s="110"/>
      <c r="D25" s="91"/>
      <c r="E25" s="110"/>
      <c r="F25" s="166"/>
      <c r="G25" s="91"/>
      <c r="H25" s="110"/>
      <c r="I25" s="166"/>
      <c r="J25" s="92"/>
      <c r="K25" s="110"/>
      <c r="L25" s="91"/>
      <c r="M25" s="110"/>
      <c r="N25" s="91"/>
      <c r="O25" s="110"/>
      <c r="P25" s="91"/>
      <c r="Q25" s="110"/>
    </row>
    <row r="26" spans="1:17" ht="12" customHeight="1">
      <c r="A26" s="276" t="s">
        <v>15</v>
      </c>
      <c r="B26" s="275"/>
      <c r="C26" s="110"/>
      <c r="D26" s="91"/>
      <c r="E26" s="110"/>
      <c r="F26" s="166"/>
      <c r="G26" s="91"/>
      <c r="H26" s="110"/>
      <c r="I26" s="166"/>
      <c r="J26" s="92"/>
      <c r="K26" s="110"/>
      <c r="L26" s="91"/>
      <c r="M26" s="110"/>
      <c r="N26" s="91"/>
      <c r="O26" s="110"/>
      <c r="P26" s="91"/>
      <c r="Q26" s="110"/>
    </row>
    <row r="27" spans="1:17" ht="12" customHeight="1">
      <c r="A27" s="263" t="s">
        <v>252</v>
      </c>
      <c r="B27" s="296" t="s">
        <v>262</v>
      </c>
      <c r="C27" s="110"/>
      <c r="D27" s="91">
        <v>8961.722637</v>
      </c>
      <c r="E27" s="110"/>
      <c r="F27" s="166">
        <v>8.312319093</v>
      </c>
      <c r="G27" s="91">
        <v>11254.918218</v>
      </c>
      <c r="H27" s="110"/>
      <c r="I27" s="166">
        <v>2.0952425198</v>
      </c>
      <c r="J27" s="92">
        <v>-2293.195581</v>
      </c>
      <c r="K27" s="110"/>
      <c r="L27" s="91">
        <v>480.373798</v>
      </c>
      <c r="M27" s="110"/>
      <c r="N27" s="91">
        <v>154.174091</v>
      </c>
      <c r="O27" s="110"/>
      <c r="P27" s="91">
        <v>10595.777995</v>
      </c>
      <c r="Q27" s="110"/>
    </row>
    <row r="28" spans="1:17" ht="12" customHeight="1">
      <c r="A28" s="263" t="s">
        <v>264</v>
      </c>
      <c r="B28" s="296" t="s">
        <v>263</v>
      </c>
      <c r="C28" s="110"/>
      <c r="D28" s="91">
        <v>10134.123043</v>
      </c>
      <c r="E28" s="110"/>
      <c r="F28" s="166">
        <v>23.294125527</v>
      </c>
      <c r="G28" s="91">
        <v>11034.193656</v>
      </c>
      <c r="H28" s="110"/>
      <c r="I28" s="166">
        <v>8.0705284674</v>
      </c>
      <c r="J28" s="92">
        <v>-900.070613</v>
      </c>
      <c r="K28" s="110"/>
      <c r="L28" s="91">
        <v>320.658423</v>
      </c>
      <c r="M28" s="110"/>
      <c r="N28" s="91">
        <v>0</v>
      </c>
      <c r="O28" s="110"/>
      <c r="P28" s="91">
        <v>10393.315138</v>
      </c>
      <c r="Q28" s="110"/>
    </row>
    <row r="29" spans="1:17" ht="12" customHeight="1">
      <c r="A29" s="263" t="s">
        <v>265</v>
      </c>
      <c r="B29" s="296" t="s">
        <v>263</v>
      </c>
      <c r="C29" s="110"/>
      <c r="D29" s="91">
        <v>10956.40864</v>
      </c>
      <c r="E29" s="110"/>
      <c r="F29" s="166">
        <v>17.426510126</v>
      </c>
      <c r="G29" s="91">
        <v>11049.452721</v>
      </c>
      <c r="H29" s="110"/>
      <c r="I29" s="166">
        <v>14.897548689</v>
      </c>
      <c r="J29" s="92">
        <v>-93.044081</v>
      </c>
      <c r="K29" s="110"/>
      <c r="L29" s="91">
        <v>363.289839</v>
      </c>
      <c r="M29" s="110"/>
      <c r="N29" s="91">
        <v>477.285261</v>
      </c>
      <c r="O29" s="110"/>
      <c r="P29" s="91">
        <v>10412.647742</v>
      </c>
      <c r="Q29" s="110"/>
    </row>
    <row r="30" spans="1:17" ht="12" customHeight="1">
      <c r="A30" s="263" t="s">
        <v>266</v>
      </c>
      <c r="B30" s="296" t="s">
        <v>263</v>
      </c>
      <c r="C30" s="110" t="s">
        <v>2</v>
      </c>
      <c r="D30" s="91">
        <v>10767.138686</v>
      </c>
      <c r="E30" s="110"/>
      <c r="F30" s="166">
        <v>23.334054865</v>
      </c>
      <c r="G30" s="91">
        <v>11948.783782</v>
      </c>
      <c r="H30" s="110"/>
      <c r="I30" s="166">
        <v>18.917195783</v>
      </c>
      <c r="J30" s="92">
        <v>-1181.645096</v>
      </c>
      <c r="K30" s="110"/>
      <c r="L30" s="91">
        <v>424.248976</v>
      </c>
      <c r="M30" s="110"/>
      <c r="N30" s="91">
        <v>0</v>
      </c>
      <c r="O30" s="110"/>
      <c r="P30" s="91">
        <v>11274.430179</v>
      </c>
      <c r="Q30" s="110"/>
    </row>
    <row r="31" spans="1:17" ht="12" customHeight="1">
      <c r="A31" s="263" t="s">
        <v>252</v>
      </c>
      <c r="B31" s="296" t="s">
        <v>263</v>
      </c>
      <c r="C31" s="110" t="s">
        <v>11</v>
      </c>
      <c r="D31" s="91">
        <v>10592.555305</v>
      </c>
      <c r="E31" s="168"/>
      <c r="F31" s="166">
        <v>18.19775878</v>
      </c>
      <c r="G31" s="91">
        <v>13637.791938</v>
      </c>
      <c r="H31" s="110"/>
      <c r="I31" s="166">
        <v>21.171843934</v>
      </c>
      <c r="J31" s="92">
        <v>-3045.236633</v>
      </c>
      <c r="K31" s="110"/>
      <c r="L31" s="91">
        <v>438.510997</v>
      </c>
      <c r="M31" s="110"/>
      <c r="N31" s="91">
        <v>102.237647</v>
      </c>
      <c r="O31" s="110"/>
      <c r="P31" s="91">
        <v>12809.367269</v>
      </c>
      <c r="Q31" s="110"/>
    </row>
    <row r="32" spans="1:17" ht="12" customHeight="1">
      <c r="A32" s="263"/>
      <c r="B32" s="296"/>
      <c r="C32" s="110"/>
      <c r="D32" s="91"/>
      <c r="E32" s="168"/>
      <c r="F32" s="166"/>
      <c r="G32" s="91"/>
      <c r="H32" s="110"/>
      <c r="I32" s="166"/>
      <c r="J32" s="92"/>
      <c r="K32" s="110"/>
      <c r="L32" s="91"/>
      <c r="M32" s="110"/>
      <c r="N32" s="91"/>
      <c r="O32" s="110"/>
      <c r="P32" s="91"/>
      <c r="Q32" s="110"/>
    </row>
    <row r="33" spans="1:17" ht="12" customHeight="1">
      <c r="A33" s="277" t="s">
        <v>173</v>
      </c>
      <c r="B33" s="275"/>
      <c r="C33" s="110"/>
      <c r="D33" s="91"/>
      <c r="E33" s="110"/>
      <c r="F33" s="166"/>
      <c r="G33" s="91"/>
      <c r="H33" s="110"/>
      <c r="I33" s="166"/>
      <c r="J33" s="93"/>
      <c r="K33" s="110"/>
      <c r="L33" s="91"/>
      <c r="M33" s="110"/>
      <c r="N33" s="91"/>
      <c r="O33" s="110"/>
      <c r="P33" s="91"/>
      <c r="Q33" s="110"/>
    </row>
    <row r="34" spans="1:17" ht="12" customHeight="1">
      <c r="A34" s="278">
        <v>2006</v>
      </c>
      <c r="B34" s="240" t="s">
        <v>267</v>
      </c>
      <c r="C34" s="110" t="s">
        <v>37</v>
      </c>
      <c r="D34" s="91">
        <v>2717.064806</v>
      </c>
      <c r="E34" s="110"/>
      <c r="F34" s="166">
        <v>10.643324861</v>
      </c>
      <c r="G34" s="91">
        <v>3890.203615</v>
      </c>
      <c r="H34" s="110"/>
      <c r="I34" s="166">
        <v>16.084456244</v>
      </c>
      <c r="J34" s="93">
        <v>-1173.138809</v>
      </c>
      <c r="K34" s="110"/>
      <c r="L34" s="91">
        <v>107.195323</v>
      </c>
      <c r="M34" s="110"/>
      <c r="N34" s="91">
        <v>227.171946</v>
      </c>
      <c r="O34" s="110"/>
      <c r="P34" s="91">
        <v>3652.924127</v>
      </c>
      <c r="Q34" s="110"/>
    </row>
    <row r="35" spans="1:17" ht="12" customHeight="1">
      <c r="A35" s="278" t="s">
        <v>37</v>
      </c>
      <c r="B35" s="240" t="s">
        <v>268</v>
      </c>
      <c r="C35" s="110" t="s">
        <v>37</v>
      </c>
      <c r="D35" s="91">
        <v>2788.816701</v>
      </c>
      <c r="E35" s="110"/>
      <c r="F35" s="166">
        <v>8.0733889344</v>
      </c>
      <c r="G35" s="91">
        <v>3608.816585</v>
      </c>
      <c r="H35" s="110"/>
      <c r="I35" s="166">
        <v>-5.377496843</v>
      </c>
      <c r="J35" s="93">
        <v>-819.999884</v>
      </c>
      <c r="K35" s="110"/>
      <c r="L35" s="91">
        <v>118.427803</v>
      </c>
      <c r="M35" s="110"/>
      <c r="N35" s="91">
        <v>0</v>
      </c>
      <c r="O35" s="110"/>
      <c r="P35" s="91">
        <v>3372.158612</v>
      </c>
      <c r="Q35" s="110"/>
    </row>
    <row r="36" spans="1:17" ht="12" customHeight="1">
      <c r="A36" s="278" t="s">
        <v>37</v>
      </c>
      <c r="B36" s="240" t="s">
        <v>269</v>
      </c>
      <c r="C36" s="110" t="s">
        <v>37</v>
      </c>
      <c r="D36" s="91">
        <v>2946.787993</v>
      </c>
      <c r="E36" s="110"/>
      <c r="F36" s="166">
        <v>11.158873916</v>
      </c>
      <c r="G36" s="91">
        <v>3292.601215</v>
      </c>
      <c r="H36" s="110"/>
      <c r="I36" s="166">
        <v>11.156402807</v>
      </c>
      <c r="J36" s="93">
        <v>-345.813222</v>
      </c>
      <c r="K36" s="110"/>
      <c r="L36" s="91">
        <v>177.137494</v>
      </c>
      <c r="M36" s="110"/>
      <c r="N36" s="91">
        <v>0</v>
      </c>
      <c r="O36" s="110"/>
      <c r="P36" s="91">
        <v>3088.03077</v>
      </c>
      <c r="Q36" s="110"/>
    </row>
    <row r="37" spans="1:17" ht="12" customHeight="1">
      <c r="A37" s="278" t="s">
        <v>2</v>
      </c>
      <c r="B37" s="240"/>
      <c r="C37" s="110"/>
      <c r="D37" s="91"/>
      <c r="E37" s="110"/>
      <c r="F37" s="166"/>
      <c r="G37" s="91"/>
      <c r="H37" s="110"/>
      <c r="I37" s="166"/>
      <c r="J37" s="93"/>
      <c r="K37" s="110"/>
      <c r="L37" s="91"/>
      <c r="M37" s="110"/>
      <c r="N37" s="91"/>
      <c r="O37" s="110"/>
      <c r="P37" s="91"/>
      <c r="Q37" s="110"/>
    </row>
    <row r="38" spans="1:17" ht="12" customHeight="1">
      <c r="A38" s="278">
        <v>2007</v>
      </c>
      <c r="B38" s="240" t="s">
        <v>270</v>
      </c>
      <c r="C38" s="110" t="s">
        <v>37</v>
      </c>
      <c r="D38" s="91">
        <v>2483.864806</v>
      </c>
      <c r="E38" s="110"/>
      <c r="F38" s="166">
        <v>12.949225851</v>
      </c>
      <c r="G38" s="91">
        <v>3308.760509</v>
      </c>
      <c r="H38" s="110"/>
      <c r="I38" s="166">
        <v>6.9803609422</v>
      </c>
      <c r="J38" s="93">
        <v>-824.895703</v>
      </c>
      <c r="K38" s="110"/>
      <c r="L38" s="91">
        <v>80.335811</v>
      </c>
      <c r="M38" s="110"/>
      <c r="N38" s="91">
        <v>219.74549</v>
      </c>
      <c r="O38" s="110"/>
      <c r="P38" s="91">
        <v>3116.905266</v>
      </c>
      <c r="Q38" s="110"/>
    </row>
    <row r="39" spans="1:17" ht="12" customHeight="1">
      <c r="A39" s="278" t="s">
        <v>37</v>
      </c>
      <c r="B39" s="111" t="s">
        <v>271</v>
      </c>
      <c r="C39" s="110" t="s">
        <v>37</v>
      </c>
      <c r="D39" s="91">
        <v>2847.306905</v>
      </c>
      <c r="E39" s="110"/>
      <c r="F39" s="166">
        <v>9.7170958231</v>
      </c>
      <c r="G39" s="91">
        <v>2974.750351</v>
      </c>
      <c r="H39" s="110"/>
      <c r="I39" s="166">
        <v>0.1955440899</v>
      </c>
      <c r="J39" s="93">
        <v>-127.443446</v>
      </c>
      <c r="K39" s="110"/>
      <c r="L39" s="91">
        <v>96.013112</v>
      </c>
      <c r="M39" s="110"/>
      <c r="N39" s="91">
        <v>0</v>
      </c>
      <c r="O39" s="110"/>
      <c r="P39" s="91">
        <v>2793.383685</v>
      </c>
      <c r="Q39" s="110"/>
    </row>
    <row r="40" spans="1:17" ht="12" customHeight="1">
      <c r="A40" s="278" t="s">
        <v>37</v>
      </c>
      <c r="B40" s="240" t="s">
        <v>272</v>
      </c>
      <c r="C40" s="110" t="s">
        <v>37</v>
      </c>
      <c r="D40" s="91">
        <v>3313.750154</v>
      </c>
      <c r="E40" s="110"/>
      <c r="F40" s="166">
        <v>4.1655670815</v>
      </c>
      <c r="G40" s="91">
        <v>3256.44671</v>
      </c>
      <c r="H40" s="110"/>
      <c r="I40" s="166">
        <v>4.6376515013</v>
      </c>
      <c r="J40" s="93">
        <v>57.303444</v>
      </c>
      <c r="K40" s="110"/>
      <c r="L40" s="91">
        <v>193.696633</v>
      </c>
      <c r="M40" s="110"/>
      <c r="N40" s="91">
        <v>0</v>
      </c>
      <c r="O40" s="110"/>
      <c r="P40" s="91">
        <v>3057.384278</v>
      </c>
      <c r="Q40" s="110"/>
    </row>
    <row r="41" spans="1:17" ht="12" customHeight="1">
      <c r="A41" s="278" t="s">
        <v>37</v>
      </c>
      <c r="B41" s="240" t="s">
        <v>273</v>
      </c>
      <c r="C41" s="110" t="s">
        <v>37</v>
      </c>
      <c r="D41" s="91">
        <v>3169.381722</v>
      </c>
      <c r="E41" s="110"/>
      <c r="F41" s="166">
        <v>5.0519790737</v>
      </c>
      <c r="G41" s="91">
        <v>3385.590109</v>
      </c>
      <c r="H41" s="110"/>
      <c r="I41" s="166">
        <v>13.471974227</v>
      </c>
      <c r="J41" s="93">
        <v>-216.208387</v>
      </c>
      <c r="K41" s="110"/>
      <c r="L41" s="91">
        <v>100.211153</v>
      </c>
      <c r="M41" s="110"/>
      <c r="N41" s="91">
        <v>231.027766</v>
      </c>
      <c r="O41" s="110"/>
      <c r="P41" s="91">
        <v>3189.944188</v>
      </c>
      <c r="Q41" s="110"/>
    </row>
    <row r="42" spans="1:17" ht="12" customHeight="1">
      <c r="A42" s="278" t="s">
        <v>37</v>
      </c>
      <c r="B42" s="240" t="s">
        <v>274</v>
      </c>
      <c r="C42" s="110" t="s">
        <v>37</v>
      </c>
      <c r="D42" s="91">
        <v>3349.990699</v>
      </c>
      <c r="E42" s="110"/>
      <c r="F42" s="166">
        <v>-7.950112056</v>
      </c>
      <c r="G42" s="91">
        <v>3342.019037</v>
      </c>
      <c r="H42" s="110"/>
      <c r="I42" s="166">
        <v>-10.99426927</v>
      </c>
      <c r="J42" s="93">
        <v>7.971662</v>
      </c>
      <c r="K42" s="110"/>
      <c r="L42" s="91">
        <v>107.969057</v>
      </c>
      <c r="M42" s="110"/>
      <c r="N42" s="91">
        <v>0</v>
      </c>
      <c r="O42" s="110"/>
      <c r="P42" s="91">
        <v>3144.569192</v>
      </c>
      <c r="Q42" s="110"/>
    </row>
    <row r="43" spans="1:17" ht="12" customHeight="1">
      <c r="A43" s="278" t="s">
        <v>37</v>
      </c>
      <c r="B43" s="240" t="s">
        <v>275</v>
      </c>
      <c r="C43" s="110" t="s">
        <v>37</v>
      </c>
      <c r="D43" s="91">
        <v>2739.401893</v>
      </c>
      <c r="E43" s="110"/>
      <c r="F43" s="166">
        <v>-7.822411079</v>
      </c>
      <c r="G43" s="91">
        <v>3257.763007</v>
      </c>
      <c r="H43" s="110"/>
      <c r="I43" s="166">
        <v>2.9597298424</v>
      </c>
      <c r="J43" s="93">
        <v>-518.361114</v>
      </c>
      <c r="K43" s="110"/>
      <c r="L43" s="91">
        <v>125.34943</v>
      </c>
      <c r="M43" s="110"/>
      <c r="N43" s="91">
        <v>167.716871</v>
      </c>
      <c r="O43" s="110"/>
      <c r="P43" s="91">
        <v>3075.857953</v>
      </c>
      <c r="Q43" s="110"/>
    </row>
    <row r="44" spans="1:17" ht="12" customHeight="1">
      <c r="A44" s="278" t="s">
        <v>37</v>
      </c>
      <c r="B44" s="240" t="s">
        <v>276</v>
      </c>
      <c r="C44" s="110" t="s">
        <v>37</v>
      </c>
      <c r="D44" s="91">
        <v>2640.668783</v>
      </c>
      <c r="E44" s="110"/>
      <c r="F44" s="166">
        <v>-12.57094557</v>
      </c>
      <c r="G44" s="91">
        <v>3448.204459</v>
      </c>
      <c r="H44" s="110"/>
      <c r="I44" s="166">
        <v>-7.152190681</v>
      </c>
      <c r="J44" s="93">
        <v>-807.535676</v>
      </c>
      <c r="K44" s="110"/>
      <c r="L44" s="91">
        <v>107.339548</v>
      </c>
      <c r="M44" s="110"/>
      <c r="N44" s="91">
        <v>0</v>
      </c>
      <c r="O44" s="110"/>
      <c r="P44" s="91">
        <v>3235.458733</v>
      </c>
      <c r="Q44" s="110"/>
    </row>
    <row r="45" spans="1:17" ht="12" customHeight="1">
      <c r="A45" s="278" t="s">
        <v>37</v>
      </c>
      <c r="B45" s="240" t="s">
        <v>277</v>
      </c>
      <c r="C45" s="110" t="s">
        <v>37</v>
      </c>
      <c r="D45" s="91">
        <v>2660.825914</v>
      </c>
      <c r="E45" s="110"/>
      <c r="F45" s="166">
        <v>-2.635024567</v>
      </c>
      <c r="G45" s="91">
        <v>3607.963161</v>
      </c>
      <c r="H45" s="110"/>
      <c r="I45" s="166">
        <v>-2.06932025</v>
      </c>
      <c r="J45" s="93">
        <v>-947.137247</v>
      </c>
      <c r="K45" s="110"/>
      <c r="L45" s="91">
        <v>110.338227</v>
      </c>
      <c r="M45" s="110"/>
      <c r="N45" s="91">
        <v>0</v>
      </c>
      <c r="O45" s="110"/>
      <c r="P45" s="91">
        <v>3397.822075</v>
      </c>
      <c r="Q45" s="110"/>
    </row>
    <row r="46" spans="1:17" ht="12" customHeight="1">
      <c r="A46" s="278" t="s">
        <v>37</v>
      </c>
      <c r="B46" s="240" t="s">
        <v>278</v>
      </c>
      <c r="C46" s="110" t="s">
        <v>37</v>
      </c>
      <c r="D46" s="91">
        <v>2932.976618</v>
      </c>
      <c r="E46" s="110"/>
      <c r="F46" s="166">
        <v>3.8566402867</v>
      </c>
      <c r="G46" s="91">
        <v>3505.03132</v>
      </c>
      <c r="H46" s="110"/>
      <c r="I46" s="166">
        <v>1.6087985784</v>
      </c>
      <c r="J46" s="93">
        <v>-572.054702</v>
      </c>
      <c r="K46" s="110"/>
      <c r="L46" s="91">
        <v>161.971228</v>
      </c>
      <c r="M46" s="110"/>
      <c r="N46" s="91">
        <v>0</v>
      </c>
      <c r="O46" s="110"/>
      <c r="P46" s="91">
        <v>3293.085259</v>
      </c>
      <c r="Q46" s="110"/>
    </row>
    <row r="47" spans="1:17" ht="12" customHeight="1">
      <c r="A47" s="278" t="s">
        <v>37</v>
      </c>
      <c r="B47" s="240" t="s">
        <v>267</v>
      </c>
      <c r="C47" s="110" t="s">
        <v>37</v>
      </c>
      <c r="D47" s="91">
        <v>3367.920105</v>
      </c>
      <c r="E47" s="110"/>
      <c r="F47" s="166">
        <v>23.954353152</v>
      </c>
      <c r="G47" s="91">
        <v>4141.923737</v>
      </c>
      <c r="H47" s="110"/>
      <c r="I47" s="166">
        <v>6.4706156004</v>
      </c>
      <c r="J47" s="93">
        <v>-774.003632</v>
      </c>
      <c r="K47" s="110"/>
      <c r="L47" s="91">
        <v>208.064343</v>
      </c>
      <c r="M47" s="110"/>
      <c r="N47" s="91">
        <v>154.174091</v>
      </c>
      <c r="O47" s="110"/>
      <c r="P47" s="91">
        <v>3904.870661</v>
      </c>
      <c r="Q47" s="110"/>
    </row>
    <row r="48" spans="1:17" ht="12" customHeight="1">
      <c r="A48" s="278" t="s">
        <v>37</v>
      </c>
      <c r="B48" s="240" t="s">
        <v>268</v>
      </c>
      <c r="C48" s="110" t="s">
        <v>37</v>
      </c>
      <c r="D48" s="91">
        <v>3368.356096</v>
      </c>
      <c r="E48" s="110"/>
      <c r="F48" s="166">
        <v>20.780834925</v>
      </c>
      <c r="G48" s="91">
        <v>3996.283177</v>
      </c>
      <c r="H48" s="110"/>
      <c r="I48" s="166">
        <v>10.736666242</v>
      </c>
      <c r="J48" s="93">
        <v>-627.927081</v>
      </c>
      <c r="K48" s="110"/>
      <c r="L48" s="91">
        <v>126.919806</v>
      </c>
      <c r="M48" s="110"/>
      <c r="N48" s="91">
        <v>0</v>
      </c>
      <c r="O48" s="110"/>
      <c r="P48" s="91">
        <v>3762.348933</v>
      </c>
      <c r="Q48" s="110"/>
    </row>
    <row r="49" spans="1:17" ht="12" customHeight="1">
      <c r="A49" s="278" t="s">
        <v>37</v>
      </c>
      <c r="B49" s="240" t="s">
        <v>269</v>
      </c>
      <c r="C49" s="110" t="s">
        <v>37</v>
      </c>
      <c r="D49" s="91">
        <v>3682.278429</v>
      </c>
      <c r="E49" s="110"/>
      <c r="F49" s="166">
        <v>24.959055003</v>
      </c>
      <c r="G49" s="91">
        <v>3643.768073</v>
      </c>
      <c r="H49" s="110"/>
      <c r="I49" s="166">
        <v>10.665332212</v>
      </c>
      <c r="J49" s="93">
        <v>38.510356</v>
      </c>
      <c r="K49" s="110"/>
      <c r="L49" s="91">
        <v>108.440758</v>
      </c>
      <c r="M49" s="110"/>
      <c r="N49" s="91">
        <v>0</v>
      </c>
      <c r="O49" s="110"/>
      <c r="P49" s="91">
        <v>3441.498193</v>
      </c>
      <c r="Q49" s="110"/>
    </row>
    <row r="50" spans="1:17" ht="12" customHeight="1">
      <c r="A50" s="278" t="s">
        <v>2</v>
      </c>
      <c r="B50" s="240"/>
      <c r="C50" s="110"/>
      <c r="D50" s="91"/>
      <c r="E50" s="110"/>
      <c r="F50" s="166"/>
      <c r="G50" s="91"/>
      <c r="H50" s="110"/>
      <c r="I50" s="166"/>
      <c r="J50" s="93"/>
      <c r="K50" s="110"/>
      <c r="L50" s="91"/>
      <c r="M50" s="110"/>
      <c r="N50" s="91"/>
      <c r="O50" s="110"/>
      <c r="P50" s="91"/>
      <c r="Q50" s="110"/>
    </row>
    <row r="51" spans="1:17" ht="12" customHeight="1">
      <c r="A51" s="278">
        <v>2008</v>
      </c>
      <c r="B51" s="240" t="s">
        <v>270</v>
      </c>
      <c r="C51" s="110" t="s">
        <v>37</v>
      </c>
      <c r="D51" s="91">
        <v>3083.488518</v>
      </c>
      <c r="E51" s="110"/>
      <c r="F51" s="166">
        <v>24.140754785</v>
      </c>
      <c r="G51" s="91">
        <v>3394.142406</v>
      </c>
      <c r="H51" s="110"/>
      <c r="I51" s="166">
        <v>2.5804798131</v>
      </c>
      <c r="J51" s="93">
        <v>-310.653888</v>
      </c>
      <c r="K51" s="110"/>
      <c r="L51" s="91">
        <v>85.297859</v>
      </c>
      <c r="M51" s="110"/>
      <c r="N51" s="91">
        <v>0</v>
      </c>
      <c r="O51" s="110"/>
      <c r="P51" s="91">
        <v>3189.468012</v>
      </c>
      <c r="Q51" s="110"/>
    </row>
    <row r="52" spans="1:17" ht="12" customHeight="1">
      <c r="A52" s="278" t="s">
        <v>37</v>
      </c>
      <c r="B52" s="111" t="s">
        <v>271</v>
      </c>
      <c r="C52" s="110" t="s">
        <v>37</v>
      </c>
      <c r="D52" s="91">
        <v>3698.939543</v>
      </c>
      <c r="E52" s="110"/>
      <c r="F52" s="166">
        <v>29.910110375</v>
      </c>
      <c r="G52" s="91">
        <v>3456.249276</v>
      </c>
      <c r="H52" s="110"/>
      <c r="I52" s="166">
        <v>16.18619609</v>
      </c>
      <c r="J52" s="93">
        <v>242.690267</v>
      </c>
      <c r="K52" s="110"/>
      <c r="L52" s="91">
        <v>110.269054</v>
      </c>
      <c r="M52" s="110"/>
      <c r="N52" s="91">
        <v>0</v>
      </c>
      <c r="O52" s="110"/>
      <c r="P52" s="91">
        <v>3245.224106</v>
      </c>
      <c r="Q52" s="110"/>
    </row>
    <row r="53" spans="1:17" ht="12" customHeight="1">
      <c r="A53" s="278" t="s">
        <v>37</v>
      </c>
      <c r="B53" s="240" t="s">
        <v>272</v>
      </c>
      <c r="C53" s="110" t="s">
        <v>37</v>
      </c>
      <c r="D53" s="91">
        <v>3431.313296</v>
      </c>
      <c r="E53" s="110"/>
      <c r="F53" s="166">
        <v>3.5477370513</v>
      </c>
      <c r="G53" s="91">
        <v>3474.457172</v>
      </c>
      <c r="H53" s="110"/>
      <c r="I53" s="166">
        <v>6.6947345194</v>
      </c>
      <c r="J53" s="93">
        <v>-43.143876</v>
      </c>
      <c r="K53" s="110"/>
      <c r="L53" s="91">
        <v>128.424102</v>
      </c>
      <c r="M53" s="110"/>
      <c r="N53" s="91">
        <v>0</v>
      </c>
      <c r="O53" s="110"/>
      <c r="P53" s="91">
        <v>3276.633682</v>
      </c>
      <c r="Q53" s="110"/>
    </row>
    <row r="54" spans="1:17" ht="12" customHeight="1">
      <c r="A54" s="279" t="s">
        <v>37</v>
      </c>
      <c r="B54" s="241" t="s">
        <v>273</v>
      </c>
      <c r="C54" s="110" t="s">
        <v>37</v>
      </c>
      <c r="D54" s="91">
        <v>3826.155801</v>
      </c>
      <c r="E54" s="110"/>
      <c r="F54" s="166">
        <v>20.722466923</v>
      </c>
      <c r="G54" s="91">
        <v>4118.746273</v>
      </c>
      <c r="H54" s="110"/>
      <c r="I54" s="166">
        <v>21.655195709</v>
      </c>
      <c r="J54" s="93">
        <v>-292.590472</v>
      </c>
      <c r="K54" s="110"/>
      <c r="L54" s="91">
        <v>124.596683</v>
      </c>
      <c r="M54" s="110"/>
      <c r="N54" s="91">
        <v>477.285261</v>
      </c>
      <c r="O54" s="110"/>
      <c r="P54" s="91">
        <v>3890.789954</v>
      </c>
      <c r="Q54" s="110"/>
    </row>
    <row r="55" spans="1:17" ht="12" customHeight="1">
      <c r="A55" s="278" t="s">
        <v>37</v>
      </c>
      <c r="B55" s="240" t="s">
        <v>274</v>
      </c>
      <c r="C55" s="110" t="s">
        <v>37</v>
      </c>
      <c r="D55" s="91">
        <v>3741.267598</v>
      </c>
      <c r="E55" s="110"/>
      <c r="F55" s="166">
        <v>11.679939861</v>
      </c>
      <c r="G55" s="91">
        <v>3910.745226</v>
      </c>
      <c r="H55" s="110"/>
      <c r="I55" s="166">
        <v>17.01744313</v>
      </c>
      <c r="J55" s="92">
        <v>-169.477628</v>
      </c>
      <c r="K55" s="110"/>
      <c r="L55" s="91">
        <v>178.232</v>
      </c>
      <c r="M55" s="110"/>
      <c r="N55" s="91">
        <v>0</v>
      </c>
      <c r="O55" s="110"/>
      <c r="P55" s="91">
        <v>3687.191357</v>
      </c>
      <c r="Q55" s="110"/>
    </row>
    <row r="56" spans="1:17" ht="12" customHeight="1">
      <c r="A56" s="279" t="s">
        <v>37</v>
      </c>
      <c r="B56" s="241" t="s">
        <v>275</v>
      </c>
      <c r="C56" s="110" t="s">
        <v>37</v>
      </c>
      <c r="D56" s="91">
        <v>3593.955606</v>
      </c>
      <c r="E56" s="110"/>
      <c r="F56" s="166">
        <v>31.194901164</v>
      </c>
      <c r="G56" s="91">
        <v>3809.002848</v>
      </c>
      <c r="H56" s="110"/>
      <c r="I56" s="166">
        <v>16.920808537</v>
      </c>
      <c r="J56" s="93">
        <v>-215.047242</v>
      </c>
      <c r="K56" s="110"/>
      <c r="L56" s="91">
        <v>124.766061</v>
      </c>
      <c r="M56" s="110"/>
      <c r="N56" s="91">
        <v>0</v>
      </c>
      <c r="O56" s="110"/>
      <c r="P56" s="91">
        <v>3600.485293</v>
      </c>
      <c r="Q56" s="110"/>
    </row>
    <row r="57" spans="1:17" ht="12" customHeight="1">
      <c r="A57" s="278" t="s">
        <v>37</v>
      </c>
      <c r="B57" s="240" t="s">
        <v>276</v>
      </c>
      <c r="C57" s="110" t="s">
        <v>37</v>
      </c>
      <c r="D57" s="91">
        <v>3431.915482</v>
      </c>
      <c r="E57" s="110"/>
      <c r="F57" s="166">
        <v>29.963875216</v>
      </c>
      <c r="G57" s="91">
        <v>4229.035708</v>
      </c>
      <c r="H57" s="110"/>
      <c r="I57" s="166">
        <v>22.64457512</v>
      </c>
      <c r="J57" s="93">
        <v>-797.120226</v>
      </c>
      <c r="K57" s="110"/>
      <c r="L57" s="91">
        <v>121.250915</v>
      </c>
      <c r="M57" s="110"/>
      <c r="N57" s="91">
        <v>0</v>
      </c>
      <c r="O57" s="110"/>
      <c r="P57" s="91">
        <v>3986.753529</v>
      </c>
      <c r="Q57" s="110"/>
    </row>
    <row r="58" spans="1:17" ht="12" customHeight="1">
      <c r="A58" s="279" t="s">
        <v>37</v>
      </c>
      <c r="B58" s="241" t="s">
        <v>277</v>
      </c>
      <c r="C58" s="110" t="s">
        <v>83</v>
      </c>
      <c r="D58" s="91">
        <v>3581.015045</v>
      </c>
      <c r="E58" s="110"/>
      <c r="F58" s="166">
        <v>34.58283859</v>
      </c>
      <c r="G58" s="91">
        <v>4424.092351</v>
      </c>
      <c r="H58" s="110"/>
      <c r="I58" s="166">
        <v>22.620219597</v>
      </c>
      <c r="J58" s="93">
        <v>-843.077306</v>
      </c>
      <c r="K58" s="110"/>
      <c r="L58" s="91">
        <v>177.094136</v>
      </c>
      <c r="M58" s="110"/>
      <c r="N58" s="91">
        <v>102.237647</v>
      </c>
      <c r="O58" s="110"/>
      <c r="P58" s="91">
        <v>4178.095578</v>
      </c>
      <c r="Q58" s="110"/>
    </row>
    <row r="59" spans="1:17" ht="12" customHeight="1">
      <c r="A59" s="278" t="s">
        <v>37</v>
      </c>
      <c r="B59" s="240" t="s">
        <v>278</v>
      </c>
      <c r="C59" s="110" t="s">
        <v>83</v>
      </c>
      <c r="D59" s="91">
        <v>3177.731052</v>
      </c>
      <c r="E59" s="188"/>
      <c r="F59" s="166">
        <v>8.3449159635</v>
      </c>
      <c r="G59" s="91">
        <v>4437.578945</v>
      </c>
      <c r="H59" s="110"/>
      <c r="I59" s="166">
        <v>26.605971241</v>
      </c>
      <c r="J59" s="91">
        <v>-1259.847893</v>
      </c>
      <c r="K59" s="110"/>
      <c r="L59" s="91">
        <v>129.979394</v>
      </c>
      <c r="M59" s="110"/>
      <c r="N59" s="91">
        <v>0</v>
      </c>
      <c r="O59" s="110"/>
      <c r="P59" s="91">
        <v>4150.404113</v>
      </c>
      <c r="Q59" s="110"/>
    </row>
    <row r="60" spans="1:17" ht="12" customHeight="1">
      <c r="A60" s="280" t="s">
        <v>37</v>
      </c>
      <c r="B60" s="242" t="s">
        <v>267</v>
      </c>
      <c r="C60" s="110" t="s">
        <v>83</v>
      </c>
      <c r="D60" s="117">
        <v>3833.809208</v>
      </c>
      <c r="E60" s="168"/>
      <c r="F60" s="166">
        <v>13.833139994</v>
      </c>
      <c r="G60" s="117">
        <v>4776.120642</v>
      </c>
      <c r="H60" s="110"/>
      <c r="I60" s="166">
        <v>15.311650945</v>
      </c>
      <c r="J60" s="118">
        <v>-942.311434</v>
      </c>
      <c r="K60" s="110"/>
      <c r="L60" s="117">
        <v>131.437467</v>
      </c>
      <c r="M60" s="110"/>
      <c r="N60" s="117">
        <v>0</v>
      </c>
      <c r="O60" s="110"/>
      <c r="P60" s="117">
        <v>4480.867578</v>
      </c>
      <c r="Q60" s="110"/>
    </row>
    <row r="61" spans="1:17" ht="3" customHeight="1">
      <c r="A61" s="115"/>
      <c r="B61" s="115"/>
      <c r="C61" s="115"/>
      <c r="D61" s="84"/>
      <c r="E61" s="84"/>
      <c r="F61" s="84"/>
      <c r="G61" s="84"/>
      <c r="H61" s="84"/>
      <c r="I61" s="84"/>
      <c r="J61" s="116"/>
      <c r="K61" s="84"/>
      <c r="L61" s="84"/>
      <c r="M61" s="84"/>
      <c r="N61" s="84"/>
      <c r="O61" s="84"/>
      <c r="P61" s="84"/>
      <c r="Q61" s="84"/>
    </row>
    <row r="62" spans="1:17" ht="3" customHeight="1">
      <c r="A62"/>
      <c r="B62"/>
      <c r="C62" s="89"/>
      <c r="D62" s="83"/>
      <c r="E62" s="83"/>
      <c r="F62" s="83"/>
      <c r="G62" s="83"/>
      <c r="H62" s="83"/>
      <c r="I62" s="83"/>
      <c r="J62" s="88"/>
      <c r="K62" s="83"/>
      <c r="L62" s="83"/>
      <c r="M62" s="83"/>
      <c r="N62" s="83"/>
      <c r="O62" s="83"/>
      <c r="P62" s="83"/>
      <c r="Q62" s="83"/>
    </row>
    <row r="63" spans="1:17" ht="11.25" customHeight="1">
      <c r="A63" s="316" t="s">
        <v>228</v>
      </c>
      <c r="B63" s="268"/>
      <c r="C63" s="268"/>
      <c r="D63" s="268"/>
      <c r="E63" s="268"/>
      <c r="F63" s="317"/>
      <c r="G63" s="317"/>
      <c r="H63" s="268"/>
      <c r="I63" s="268"/>
      <c r="J63" s="268"/>
      <c r="K63" s="268"/>
      <c r="L63" s="268"/>
      <c r="M63" s="268"/>
      <c r="N63" s="268"/>
      <c r="O63" s="268"/>
      <c r="P63" s="268"/>
      <c r="Q63" s="268"/>
    </row>
    <row r="64" spans="1:17" ht="11.25" customHeight="1">
      <c r="A64" s="316" t="s">
        <v>227</v>
      </c>
      <c r="B64" s="268"/>
      <c r="C64" s="268"/>
      <c r="D64" s="268"/>
      <c r="E64" s="268"/>
      <c r="F64" s="317"/>
      <c r="G64" s="317"/>
      <c r="H64" s="268"/>
      <c r="I64" s="268"/>
      <c r="J64" s="268"/>
      <c r="K64" s="268"/>
      <c r="L64" s="268"/>
      <c r="M64" s="268"/>
      <c r="N64" s="268"/>
      <c r="O64" s="268"/>
      <c r="P64" s="268"/>
      <c r="Q64" s="268"/>
    </row>
    <row r="65" spans="1:17" ht="11.25" customHeight="1">
      <c r="A65" s="89" t="s">
        <v>147</v>
      </c>
      <c r="B65" s="89"/>
      <c r="C65" s="89"/>
      <c r="D65" s="83"/>
      <c r="E65" s="83"/>
      <c r="F65" s="83"/>
      <c r="G65" s="83"/>
      <c r="H65" s="83"/>
      <c r="I65" s="83"/>
      <c r="J65" s="88"/>
      <c r="K65" s="83"/>
      <c r="L65" s="83"/>
      <c r="M65" s="83"/>
      <c r="N65" s="83"/>
      <c r="O65" s="83"/>
      <c r="P65" s="83"/>
      <c r="Q65" s="83"/>
    </row>
    <row r="66" spans="1:17" ht="11.25" customHeight="1">
      <c r="A66" s="313" t="s">
        <v>218</v>
      </c>
      <c r="B66" s="313"/>
      <c r="C66" s="313"/>
      <c r="D66" s="314"/>
      <c r="E66" s="314"/>
      <c r="F66" s="314"/>
      <c r="G66" s="314"/>
      <c r="H66" s="314"/>
      <c r="I66" s="314"/>
      <c r="J66" s="315"/>
      <c r="K66" s="314"/>
      <c r="L66" s="314"/>
      <c r="M66" s="314"/>
      <c r="N66" s="314"/>
      <c r="O66" s="314"/>
      <c r="P66" s="314"/>
      <c r="Q66" s="314"/>
    </row>
    <row r="67" spans="1:17" ht="3.75" customHeight="1">
      <c r="A67" s="87" t="s">
        <v>2</v>
      </c>
      <c r="B67" s="87"/>
      <c r="C67" s="87"/>
      <c r="D67" s="83"/>
      <c r="E67" s="83"/>
      <c r="F67" s="83"/>
      <c r="G67" s="83"/>
      <c r="H67" s="83"/>
      <c r="I67" s="83"/>
      <c r="J67" s="88"/>
      <c r="K67" s="83"/>
      <c r="L67" s="83"/>
      <c r="M67" s="83"/>
      <c r="N67" s="83"/>
      <c r="O67" s="83"/>
      <c r="P67" s="83"/>
      <c r="Q67" s="83"/>
    </row>
    <row r="68" spans="1:17" ht="11.25" customHeight="1">
      <c r="A68" s="189" t="s">
        <v>85</v>
      </c>
      <c r="B68" s="189"/>
      <c r="D68" s="21"/>
      <c r="E68" s="21"/>
      <c r="F68" s="21"/>
      <c r="G68" s="21"/>
      <c r="H68" s="21"/>
      <c r="I68" s="21"/>
      <c r="J68" s="22"/>
      <c r="K68" s="21"/>
      <c r="L68" s="21"/>
      <c r="M68" s="21"/>
      <c r="N68" s="21"/>
      <c r="O68" s="21"/>
      <c r="P68" s="21"/>
      <c r="Q68" s="21"/>
    </row>
    <row r="69" spans="1:17" ht="11.25" customHeight="1">
      <c r="A69" s="89" t="s">
        <v>136</v>
      </c>
      <c r="B69" s="89"/>
      <c r="C6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</sheetData>
  <mergeCells count="13">
    <mergeCell ref="A1:B1"/>
    <mergeCell ref="A6:C9"/>
    <mergeCell ref="J11:Q11"/>
    <mergeCell ref="D10:E10"/>
    <mergeCell ref="G10:H10"/>
    <mergeCell ref="F6:F9"/>
    <mergeCell ref="D6:E9"/>
    <mergeCell ref="P6:Q9"/>
    <mergeCell ref="J6:K9"/>
    <mergeCell ref="G6:H9"/>
    <mergeCell ref="N6:O9"/>
    <mergeCell ref="L6:M9"/>
    <mergeCell ref="I6:I9"/>
  </mergeCells>
  <printOptions horizontalCentered="1"/>
  <pageMargins left="0.26" right="0.26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pane ySplit="8" topLeftCell="BM2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70" customWidth="1"/>
    <col min="2" max="2" width="34.7109375" style="0" customWidth="1"/>
    <col min="3" max="4" width="6.421875" style="0" customWidth="1"/>
    <col min="5" max="5" width="5.7109375" style="0" customWidth="1"/>
    <col min="6" max="6" width="7.00390625" style="0" customWidth="1"/>
    <col min="7" max="7" width="6.7109375" style="0" customWidth="1"/>
    <col min="8" max="8" width="5.7109375" style="0" customWidth="1"/>
    <col min="9" max="10" width="7.28125" style="0" customWidth="1"/>
    <col min="11" max="11" width="5.57421875" style="0" customWidth="1"/>
    <col min="12" max="12" width="38.7109375" style="0" customWidth="1"/>
  </cols>
  <sheetData>
    <row r="1" spans="1:2" s="6" customFormat="1" ht="12.75" customHeight="1">
      <c r="A1" s="68" t="s">
        <v>109</v>
      </c>
      <c r="B1"/>
    </row>
    <row r="2" s="6" customFormat="1" ht="7.5" customHeight="1">
      <c r="A2" s="68"/>
    </row>
    <row r="3" spans="1:11" s="184" customFormat="1" ht="17.25" customHeight="1">
      <c r="A3" s="246" t="s">
        <v>174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7" customFormat="1" ht="12" customHeight="1">
      <c r="A4" s="6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493" t="s">
        <v>434</v>
      </c>
      <c r="B5" s="378" t="s">
        <v>158</v>
      </c>
      <c r="C5" s="10" t="s">
        <v>177</v>
      </c>
      <c r="D5" s="2"/>
      <c r="E5" s="2"/>
      <c r="F5" s="10" t="s">
        <v>15</v>
      </c>
      <c r="G5" s="2"/>
      <c r="H5" s="2"/>
      <c r="I5" s="10" t="s">
        <v>16</v>
      </c>
      <c r="J5" s="2"/>
      <c r="K5" s="2"/>
    </row>
    <row r="6" spans="1:11" s="1" customFormat="1" ht="12" customHeight="1">
      <c r="A6" s="494"/>
      <c r="B6" s="379"/>
      <c r="C6" s="12" t="s">
        <v>252</v>
      </c>
      <c r="D6" s="9"/>
      <c r="E6" s="9"/>
      <c r="F6" s="12" t="s">
        <v>252</v>
      </c>
      <c r="G6" s="9"/>
      <c r="H6" s="9"/>
      <c r="I6" s="12" t="s">
        <v>252</v>
      </c>
      <c r="J6" s="9"/>
      <c r="K6" s="9"/>
    </row>
    <row r="7" spans="1:11" s="1" customFormat="1" ht="12" customHeight="1">
      <c r="A7" s="494"/>
      <c r="B7" s="379"/>
      <c r="C7" s="12">
        <v>2007</v>
      </c>
      <c r="D7" s="12" t="s">
        <v>279</v>
      </c>
      <c r="E7" s="11" t="s">
        <v>10</v>
      </c>
      <c r="F7" s="12">
        <v>2007</v>
      </c>
      <c r="G7" s="12" t="s">
        <v>279</v>
      </c>
      <c r="H7" s="11" t="s">
        <v>10</v>
      </c>
      <c r="I7" s="12">
        <v>2007</v>
      </c>
      <c r="J7" s="12" t="s">
        <v>279</v>
      </c>
      <c r="K7" s="11" t="s">
        <v>10</v>
      </c>
    </row>
    <row r="8" spans="1:11" s="1" customFormat="1" ht="12" customHeight="1">
      <c r="A8" s="495"/>
      <c r="B8" s="380"/>
      <c r="C8" s="12" t="s">
        <v>9</v>
      </c>
      <c r="D8" s="9"/>
      <c r="E8" s="13" t="s">
        <v>123</v>
      </c>
      <c r="F8" s="12" t="s">
        <v>9</v>
      </c>
      <c r="G8" s="9"/>
      <c r="H8" s="13" t="s">
        <v>123</v>
      </c>
      <c r="I8" s="12" t="s">
        <v>9</v>
      </c>
      <c r="J8" s="9"/>
      <c r="K8" s="13" t="s">
        <v>123</v>
      </c>
    </row>
    <row r="9" spans="1:11" s="1" customFormat="1" ht="6" customHeight="1">
      <c r="A9" s="253"/>
      <c r="B9" s="254"/>
      <c r="C9" s="101"/>
      <c r="D9" s="101"/>
      <c r="E9" s="102"/>
      <c r="F9" s="101"/>
      <c r="G9" s="101"/>
      <c r="H9" s="102"/>
      <c r="I9" s="101"/>
      <c r="J9" s="101"/>
      <c r="K9" s="102"/>
    </row>
    <row r="10" spans="1:11" s="1" customFormat="1" ht="12" customHeight="1">
      <c r="A10" s="294" t="s">
        <v>149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</row>
    <row r="11" spans="1:11" s="1" customFormat="1" ht="6" customHeight="1">
      <c r="A11" s="247"/>
      <c r="B11" s="261"/>
      <c r="C11" s="262"/>
      <c r="D11" s="109"/>
      <c r="E11" s="17"/>
      <c r="F11" s="109"/>
      <c r="G11" s="109"/>
      <c r="H11" s="17"/>
      <c r="I11" s="109"/>
      <c r="J11" s="109"/>
      <c r="K11" s="17"/>
    </row>
    <row r="12" spans="1:11" s="1" customFormat="1" ht="11.25" customHeight="1">
      <c r="A12" s="247">
        <v>0</v>
      </c>
      <c r="B12" s="99" t="s">
        <v>151</v>
      </c>
      <c r="C12" s="272">
        <v>1505.278095</v>
      </c>
      <c r="D12" s="272">
        <v>1746.945368</v>
      </c>
      <c r="E12" s="293">
        <v>16.054659521</v>
      </c>
      <c r="F12" s="272">
        <v>3706.112812</v>
      </c>
      <c r="G12" s="272">
        <v>4384.145084</v>
      </c>
      <c r="H12" s="293">
        <v>18.294971211</v>
      </c>
      <c r="I12" s="272">
        <v>16367.649015</v>
      </c>
      <c r="J12" s="272">
        <v>19956.399182</v>
      </c>
      <c r="K12" s="293">
        <v>21.925874411</v>
      </c>
    </row>
    <row r="13" spans="1:11" s="1" customFormat="1" ht="11.25" customHeight="1">
      <c r="A13" s="247">
        <v>1</v>
      </c>
      <c r="B13" s="99" t="s">
        <v>152</v>
      </c>
      <c r="C13" s="272">
        <v>92.222088</v>
      </c>
      <c r="D13" s="272">
        <v>124.894497</v>
      </c>
      <c r="E13" s="293">
        <v>35.427964936</v>
      </c>
      <c r="F13" s="272">
        <v>287.929598</v>
      </c>
      <c r="G13" s="272">
        <v>355.349867</v>
      </c>
      <c r="H13" s="293">
        <v>23.415539586</v>
      </c>
      <c r="I13" s="272">
        <v>929.650169</v>
      </c>
      <c r="J13" s="272">
        <v>1062.457952</v>
      </c>
      <c r="K13" s="293">
        <v>14.285780547</v>
      </c>
    </row>
    <row r="14" spans="1:11" s="1" customFormat="1" ht="12" customHeight="1">
      <c r="A14" s="248">
        <v>2</v>
      </c>
      <c r="B14" s="40" t="s">
        <v>157</v>
      </c>
      <c r="C14" s="272">
        <v>316.70191</v>
      </c>
      <c r="D14" s="272">
        <v>398.024802</v>
      </c>
      <c r="E14" s="293">
        <v>25.678055431</v>
      </c>
      <c r="F14" s="272">
        <v>981.088844</v>
      </c>
      <c r="G14" s="272">
        <v>1109.741628</v>
      </c>
      <c r="H14" s="293">
        <v>13.113265408</v>
      </c>
      <c r="I14" s="272">
        <v>3950.904676</v>
      </c>
      <c r="J14" s="272">
        <v>4161.167485</v>
      </c>
      <c r="K14" s="293">
        <v>5.321890206</v>
      </c>
    </row>
    <row r="15" spans="1:11" s="1" customFormat="1" ht="12" customHeight="1">
      <c r="A15" s="248">
        <v>3</v>
      </c>
      <c r="B15" s="40" t="s">
        <v>185</v>
      </c>
      <c r="C15" s="272">
        <v>256.125712</v>
      </c>
      <c r="D15" s="272">
        <v>255.04752</v>
      </c>
      <c r="E15" s="293">
        <v>-0.420962031</v>
      </c>
      <c r="F15" s="272">
        <v>566.36291</v>
      </c>
      <c r="G15" s="272">
        <v>817.12782</v>
      </c>
      <c r="H15" s="293">
        <v>44.276365131</v>
      </c>
      <c r="I15" s="272">
        <v>984.172531</v>
      </c>
      <c r="J15" s="272">
        <v>3197.595347</v>
      </c>
      <c r="K15" s="293">
        <v>224.9019096</v>
      </c>
    </row>
    <row r="16" spans="1:11" s="1" customFormat="1" ht="12" customHeight="1">
      <c r="A16" s="248">
        <v>4</v>
      </c>
      <c r="B16" s="40" t="s">
        <v>155</v>
      </c>
      <c r="C16" s="272">
        <v>6.087046</v>
      </c>
      <c r="D16" s="272">
        <v>7.370613</v>
      </c>
      <c r="E16" s="293">
        <v>21.086862166</v>
      </c>
      <c r="F16" s="272">
        <v>25.068644</v>
      </c>
      <c r="G16" s="272">
        <v>36.051381</v>
      </c>
      <c r="H16" s="293">
        <v>43.810654457</v>
      </c>
      <c r="I16" s="272">
        <v>130.592122</v>
      </c>
      <c r="J16" s="272">
        <v>196.995708</v>
      </c>
      <c r="K16" s="293">
        <v>50.848079488</v>
      </c>
    </row>
    <row r="17" spans="1:11" s="1" customFormat="1" ht="12" customHeight="1">
      <c r="A17" s="248">
        <v>5</v>
      </c>
      <c r="B17" s="40" t="s">
        <v>172</v>
      </c>
      <c r="C17" s="272">
        <v>187.641286</v>
      </c>
      <c r="D17" s="272">
        <v>211.904343</v>
      </c>
      <c r="E17" s="293">
        <v>12.930553567</v>
      </c>
      <c r="F17" s="272">
        <v>437.629877</v>
      </c>
      <c r="G17" s="272">
        <v>522.38698</v>
      </c>
      <c r="H17" s="293">
        <v>19.367302704</v>
      </c>
      <c r="I17" s="272">
        <v>1839.735855</v>
      </c>
      <c r="J17" s="272">
        <v>2070.463509</v>
      </c>
      <c r="K17" s="293">
        <v>12.541346812</v>
      </c>
    </row>
    <row r="18" spans="1:11" s="1" customFormat="1" ht="12" customHeight="1">
      <c r="A18" s="248">
        <v>6</v>
      </c>
      <c r="B18" s="40" t="s">
        <v>156</v>
      </c>
      <c r="C18" s="272">
        <v>362.191099</v>
      </c>
      <c r="D18" s="272">
        <v>391.261925</v>
      </c>
      <c r="E18" s="293">
        <v>8.02637781</v>
      </c>
      <c r="F18" s="272">
        <v>1114.084119</v>
      </c>
      <c r="G18" s="272">
        <v>1204.473115</v>
      </c>
      <c r="H18" s="293">
        <v>8.1133008234</v>
      </c>
      <c r="I18" s="272">
        <v>4265.559726</v>
      </c>
      <c r="J18" s="272">
        <v>4318.620086</v>
      </c>
      <c r="K18" s="293">
        <v>1.2439249104</v>
      </c>
    </row>
    <row r="19" spans="1:11" s="1" customFormat="1" ht="12" customHeight="1">
      <c r="A19" s="248">
        <v>7</v>
      </c>
      <c r="B19" s="40" t="s">
        <v>153</v>
      </c>
      <c r="C19" s="272">
        <v>384.540282</v>
      </c>
      <c r="D19" s="272">
        <v>312.791939</v>
      </c>
      <c r="E19" s="293">
        <v>-18.65821251</v>
      </c>
      <c r="F19" s="272">
        <v>1045.606503</v>
      </c>
      <c r="G19" s="272">
        <v>1027.137663</v>
      </c>
      <c r="H19" s="293">
        <v>-1.766327959</v>
      </c>
      <c r="I19" s="272">
        <v>3776.505258</v>
      </c>
      <c r="J19" s="272">
        <v>3711.941499</v>
      </c>
      <c r="K19" s="293">
        <v>-1.709616553</v>
      </c>
    </row>
    <row r="20" spans="1:11" s="1" customFormat="1" ht="12" customHeight="1">
      <c r="A20" s="248">
        <v>8</v>
      </c>
      <c r="B20" s="40" t="s">
        <v>154</v>
      </c>
      <c r="C20" s="272">
        <v>145.311715</v>
      </c>
      <c r="D20" s="272">
        <v>160.939335</v>
      </c>
      <c r="E20" s="293">
        <v>10.75454928</v>
      </c>
      <c r="F20" s="272">
        <v>459.900724</v>
      </c>
      <c r="G20" s="272">
        <v>481.340185</v>
      </c>
      <c r="H20" s="293">
        <v>4.6617584799</v>
      </c>
      <c r="I20" s="272">
        <v>1689.757683</v>
      </c>
      <c r="J20" s="272">
        <v>1739.814214</v>
      </c>
      <c r="K20" s="293">
        <v>2.9623496614</v>
      </c>
    </row>
    <row r="21" spans="1:11" s="1" customFormat="1" ht="12" customHeight="1">
      <c r="A21" s="248">
        <v>9</v>
      </c>
      <c r="B21" s="40" t="s">
        <v>186</v>
      </c>
      <c r="C21" s="272">
        <v>111.006868</v>
      </c>
      <c r="D21" s="272">
        <v>222.080904</v>
      </c>
      <c r="E21" s="293">
        <v>100.06050797</v>
      </c>
      <c r="F21" s="272">
        <v>337.123107</v>
      </c>
      <c r="G21" s="272">
        <v>652.170701</v>
      </c>
      <c r="H21" s="293">
        <v>93.451794747</v>
      </c>
      <c r="I21" s="272">
        <v>1301.325733</v>
      </c>
      <c r="J21" s="272">
        <v>2030.994132</v>
      </c>
      <c r="K21" s="293">
        <v>56.07115732</v>
      </c>
    </row>
    <row r="22" spans="1:11" s="1" customFormat="1" ht="6" customHeight="1">
      <c r="A22" s="248"/>
      <c r="B22" s="40"/>
      <c r="C22" s="272" t="s">
        <v>2</v>
      </c>
      <c r="D22" s="272"/>
      <c r="E22" s="293"/>
      <c r="F22" s="272"/>
      <c r="G22" s="272"/>
      <c r="H22" s="293"/>
      <c r="I22" s="272"/>
      <c r="J22" s="272"/>
      <c r="K22" s="293"/>
    </row>
    <row r="23" spans="1:11" s="1" customFormat="1" ht="12" customHeight="1">
      <c r="A23" s="257" t="s">
        <v>187</v>
      </c>
      <c r="B23" s="146" t="s">
        <v>241</v>
      </c>
      <c r="C23" s="272">
        <v>3367.106101</v>
      </c>
      <c r="D23" s="272">
        <v>3831.261246</v>
      </c>
      <c r="E23" s="293">
        <v>13.784987199</v>
      </c>
      <c r="F23" s="272">
        <v>8960.907138</v>
      </c>
      <c r="G23" s="272">
        <v>10589.924424</v>
      </c>
      <c r="H23" s="293">
        <v>18.179155982</v>
      </c>
      <c r="I23" s="272">
        <v>35235.852768</v>
      </c>
      <c r="J23" s="272">
        <v>42446.449114</v>
      </c>
      <c r="K23" s="293">
        <v>20.463805413</v>
      </c>
    </row>
    <row r="24" spans="1:11" s="1" customFormat="1" ht="6" customHeight="1">
      <c r="A24" s="257"/>
      <c r="B24" s="146"/>
      <c r="C24" s="272" t="s">
        <v>2</v>
      </c>
      <c r="D24" s="272"/>
      <c r="E24" s="293"/>
      <c r="F24" s="272"/>
      <c r="G24" s="272"/>
      <c r="H24" s="293"/>
      <c r="I24" s="272"/>
      <c r="J24" s="272"/>
      <c r="K24" s="293"/>
    </row>
    <row r="25" spans="1:11" s="1" customFormat="1" ht="12" customHeight="1">
      <c r="A25" s="257" t="s">
        <v>188</v>
      </c>
      <c r="B25" s="146" t="s">
        <v>242</v>
      </c>
      <c r="C25" s="272">
        <v>1079.684382</v>
      </c>
      <c r="D25" s="272">
        <v>1076.897542</v>
      </c>
      <c r="E25" s="293">
        <v>-0.258116172</v>
      </c>
      <c r="F25" s="272">
        <v>3057.221223</v>
      </c>
      <c r="G25" s="272">
        <v>3235.337943</v>
      </c>
      <c r="H25" s="293">
        <v>5.8260985061</v>
      </c>
      <c r="I25" s="272">
        <v>11571.558522</v>
      </c>
      <c r="J25" s="272">
        <v>11840.839308</v>
      </c>
      <c r="K25" s="293">
        <v>2.3270917698</v>
      </c>
    </row>
    <row r="26" spans="1:11" s="1" customFormat="1" ht="6" customHeight="1">
      <c r="A26" s="257"/>
      <c r="B26" s="146"/>
      <c r="C26" s="258"/>
      <c r="D26" s="258"/>
      <c r="E26" s="259"/>
      <c r="F26" s="258"/>
      <c r="G26" s="258"/>
      <c r="H26" s="259"/>
      <c r="I26" s="258"/>
      <c r="J26" s="258"/>
      <c r="K26" s="259"/>
    </row>
    <row r="27" spans="1:11" s="1" customFormat="1" ht="12" customHeight="1">
      <c r="A27" s="294" t="s">
        <v>148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</row>
    <row r="28" spans="1:11" s="1" customFormat="1" ht="6" customHeight="1">
      <c r="A28" s="247"/>
      <c r="B28" s="261"/>
      <c r="C28" s="262"/>
      <c r="D28" s="109"/>
      <c r="E28" s="17"/>
      <c r="F28" s="109"/>
      <c r="G28" s="109"/>
      <c r="H28" s="17"/>
      <c r="I28" s="109"/>
      <c r="J28" s="109"/>
      <c r="K28" s="17"/>
    </row>
    <row r="29" spans="1:11" s="1" customFormat="1" ht="11.25" customHeight="1">
      <c r="A29" s="247">
        <v>0</v>
      </c>
      <c r="B29" s="99" t="s">
        <v>151</v>
      </c>
      <c r="C29" s="272">
        <v>260.343198</v>
      </c>
      <c r="D29" s="272">
        <v>420.369325</v>
      </c>
      <c r="E29" s="293">
        <v>61.467373924</v>
      </c>
      <c r="F29" s="272">
        <v>779.298145</v>
      </c>
      <c r="G29" s="272">
        <v>1079.181675</v>
      </c>
      <c r="H29" s="293">
        <v>38.481232366</v>
      </c>
      <c r="I29" s="272">
        <v>2781.966378</v>
      </c>
      <c r="J29" s="272">
        <v>3573.20072</v>
      </c>
      <c r="K29" s="293">
        <v>28.441549411</v>
      </c>
    </row>
    <row r="30" spans="1:11" s="1" customFormat="1" ht="11.25" customHeight="1">
      <c r="A30" s="247">
        <v>1</v>
      </c>
      <c r="B30" s="99" t="s">
        <v>152</v>
      </c>
      <c r="C30" s="272">
        <v>54.894414</v>
      </c>
      <c r="D30" s="272">
        <v>67.820379</v>
      </c>
      <c r="E30" s="293">
        <v>23.546958712</v>
      </c>
      <c r="F30" s="272">
        <v>134.861124</v>
      </c>
      <c r="G30" s="272">
        <v>157.973961</v>
      </c>
      <c r="H30" s="293">
        <v>17.138250309</v>
      </c>
      <c r="I30" s="272">
        <v>487.004131</v>
      </c>
      <c r="J30" s="272">
        <v>534.864919</v>
      </c>
      <c r="K30" s="293">
        <v>9.8275938444</v>
      </c>
    </row>
    <row r="31" spans="1:11" s="1" customFormat="1" ht="12" customHeight="1">
      <c r="A31" s="248">
        <v>2</v>
      </c>
      <c r="B31" s="40" t="s">
        <v>157</v>
      </c>
      <c r="C31" s="272">
        <v>92.408508</v>
      </c>
      <c r="D31" s="272">
        <v>87.996091</v>
      </c>
      <c r="E31" s="293">
        <v>-4.77490341</v>
      </c>
      <c r="F31" s="272">
        <v>243.648227</v>
      </c>
      <c r="G31" s="272">
        <v>399.362836</v>
      </c>
      <c r="H31" s="293">
        <v>63.909600705</v>
      </c>
      <c r="I31" s="272">
        <v>900.527926</v>
      </c>
      <c r="J31" s="272">
        <v>1205.814378</v>
      </c>
      <c r="K31" s="293">
        <v>33.900831189</v>
      </c>
    </row>
    <row r="32" spans="1:11" s="1" customFormat="1" ht="12" customHeight="1">
      <c r="A32" s="248">
        <v>3</v>
      </c>
      <c r="B32" s="40" t="s">
        <v>185</v>
      </c>
      <c r="C32" s="272">
        <v>490.387486</v>
      </c>
      <c r="D32" s="272">
        <v>830.623575</v>
      </c>
      <c r="E32" s="293">
        <v>69.381070829</v>
      </c>
      <c r="F32" s="272">
        <v>1452.107314</v>
      </c>
      <c r="G32" s="272">
        <v>2495.090556</v>
      </c>
      <c r="H32" s="293">
        <v>71.825493333</v>
      </c>
      <c r="I32" s="272">
        <v>5701.452124</v>
      </c>
      <c r="J32" s="272">
        <v>8493.365841</v>
      </c>
      <c r="K32" s="293">
        <v>48.968467266</v>
      </c>
    </row>
    <row r="33" spans="1:11" s="1" customFormat="1" ht="12" customHeight="1">
      <c r="A33" s="248">
        <v>4</v>
      </c>
      <c r="B33" s="40" t="s">
        <v>155</v>
      </c>
      <c r="C33" s="272">
        <v>14.983998</v>
      </c>
      <c r="D33" s="272">
        <v>35.998532</v>
      </c>
      <c r="E33" s="293">
        <v>140.24650831</v>
      </c>
      <c r="F33" s="272">
        <v>52.441811</v>
      </c>
      <c r="G33" s="272">
        <v>74.151494</v>
      </c>
      <c r="H33" s="293">
        <v>41.397660733</v>
      </c>
      <c r="I33" s="272">
        <v>171.898686</v>
      </c>
      <c r="J33" s="272">
        <v>261.416741</v>
      </c>
      <c r="K33" s="293">
        <v>52.076055427</v>
      </c>
    </row>
    <row r="34" spans="1:11" s="1" customFormat="1" ht="12" customHeight="1">
      <c r="A34" s="248">
        <v>5</v>
      </c>
      <c r="B34" s="40" t="s">
        <v>172</v>
      </c>
      <c r="C34" s="272">
        <v>455.378219</v>
      </c>
      <c r="D34" s="272">
        <v>571.117759</v>
      </c>
      <c r="E34" s="293">
        <v>25.416134363</v>
      </c>
      <c r="F34" s="272">
        <v>1255.115421</v>
      </c>
      <c r="G34" s="272">
        <v>1667.885368</v>
      </c>
      <c r="H34" s="293">
        <v>32.887011035</v>
      </c>
      <c r="I34" s="272">
        <v>4501.461691</v>
      </c>
      <c r="J34" s="272">
        <v>5170.940057</v>
      </c>
      <c r="K34" s="293">
        <v>14.872466144</v>
      </c>
    </row>
    <row r="35" spans="1:11" s="1" customFormat="1" ht="12" customHeight="1">
      <c r="A35" s="248">
        <v>6</v>
      </c>
      <c r="B35" s="40" t="s">
        <v>156</v>
      </c>
      <c r="C35" s="272">
        <v>507.66298</v>
      </c>
      <c r="D35" s="272">
        <v>577.083036</v>
      </c>
      <c r="E35" s="293">
        <v>13.674437321</v>
      </c>
      <c r="F35" s="272">
        <v>1460.051794</v>
      </c>
      <c r="G35" s="272">
        <v>1620.067337</v>
      </c>
      <c r="H35" s="293">
        <v>10.959579904</v>
      </c>
      <c r="I35" s="272">
        <v>5423.704135</v>
      </c>
      <c r="J35" s="272">
        <v>5664.430083</v>
      </c>
      <c r="K35" s="293">
        <v>4.4384048615</v>
      </c>
    </row>
    <row r="36" spans="1:11" s="1" customFormat="1" ht="12" customHeight="1">
      <c r="A36" s="248">
        <v>7</v>
      </c>
      <c r="B36" s="40" t="s">
        <v>153</v>
      </c>
      <c r="C36" s="272">
        <v>1667.600476</v>
      </c>
      <c r="D36" s="272">
        <v>1535.305361</v>
      </c>
      <c r="E36" s="293">
        <v>-7.933262008</v>
      </c>
      <c r="F36" s="272">
        <v>4201.841069</v>
      </c>
      <c r="G36" s="272">
        <v>4305.804396</v>
      </c>
      <c r="H36" s="293">
        <v>2.4742327302</v>
      </c>
      <c r="I36" s="272">
        <v>15386.813454</v>
      </c>
      <c r="J36" s="272">
        <v>16504.636406</v>
      </c>
      <c r="K36" s="293">
        <v>7.2648112317</v>
      </c>
    </row>
    <row r="37" spans="1:11" s="1" customFormat="1" ht="12" customHeight="1">
      <c r="A37" s="248">
        <v>8</v>
      </c>
      <c r="B37" s="40" t="s">
        <v>154</v>
      </c>
      <c r="C37" s="272">
        <v>566.74632</v>
      </c>
      <c r="D37" s="272">
        <v>598.458884</v>
      </c>
      <c r="E37" s="293">
        <v>5.5955482869</v>
      </c>
      <c r="F37" s="272">
        <v>1591.038682</v>
      </c>
      <c r="G37" s="272">
        <v>1700.479113</v>
      </c>
      <c r="H37" s="293">
        <v>6.8785524977</v>
      </c>
      <c r="I37" s="272">
        <v>5495.676368</v>
      </c>
      <c r="J37" s="272">
        <v>5855.860395</v>
      </c>
      <c r="K37" s="293">
        <v>6.5539526508</v>
      </c>
    </row>
    <row r="38" spans="1:11" s="1" customFormat="1" ht="12" customHeight="1">
      <c r="A38" s="248">
        <v>9</v>
      </c>
      <c r="B38" s="40" t="s">
        <v>186</v>
      </c>
      <c r="C38" s="272">
        <v>31.333372</v>
      </c>
      <c r="D38" s="272">
        <v>50.627685</v>
      </c>
      <c r="E38" s="293">
        <v>61.577518692</v>
      </c>
      <c r="F38" s="272">
        <v>84.096154</v>
      </c>
      <c r="G38" s="272">
        <v>136.960725</v>
      </c>
      <c r="H38" s="293">
        <v>62.862055499</v>
      </c>
      <c r="I38" s="272">
        <v>273.247501</v>
      </c>
      <c r="J38" s="272">
        <v>398.047341</v>
      </c>
      <c r="K38" s="293">
        <v>45.672820261</v>
      </c>
    </row>
    <row r="39" spans="1:11" s="1" customFormat="1" ht="6.75" customHeight="1">
      <c r="A39" s="248"/>
      <c r="B39" s="40"/>
      <c r="C39" s="272" t="s">
        <v>2</v>
      </c>
      <c r="D39" s="272"/>
      <c r="E39" s="293"/>
      <c r="F39" s="272"/>
      <c r="G39" s="272"/>
      <c r="H39" s="293"/>
      <c r="I39" s="272"/>
      <c r="J39" s="272"/>
      <c r="K39" s="293"/>
    </row>
    <row r="40" spans="1:11" s="1" customFormat="1" ht="12" customHeight="1">
      <c r="A40" s="257" t="s">
        <v>187</v>
      </c>
      <c r="B40" s="146" t="s">
        <v>241</v>
      </c>
      <c r="C40" s="272">
        <v>4141.738971</v>
      </c>
      <c r="D40" s="272">
        <v>4775.400627</v>
      </c>
      <c r="E40" s="293">
        <v>15.299410717</v>
      </c>
      <c r="F40" s="272">
        <v>11254.499741</v>
      </c>
      <c r="G40" s="272">
        <v>13636.957461</v>
      </c>
      <c r="H40" s="293">
        <v>21.168934869</v>
      </c>
      <c r="I40" s="272">
        <v>41123.752394</v>
      </c>
      <c r="J40" s="272">
        <v>47662.576881</v>
      </c>
      <c r="K40" s="293">
        <v>15.90035954</v>
      </c>
    </row>
    <row r="41" spans="1:11" s="1" customFormat="1" ht="6" customHeight="1">
      <c r="A41" s="257"/>
      <c r="B41" s="146"/>
      <c r="C41" s="272" t="s">
        <v>2</v>
      </c>
      <c r="D41" s="272"/>
      <c r="E41" s="293"/>
      <c r="F41" s="272"/>
      <c r="G41" s="272"/>
      <c r="H41" s="293"/>
      <c r="I41" s="272"/>
      <c r="J41" s="272"/>
      <c r="K41" s="293"/>
    </row>
    <row r="42" spans="1:11" s="1" customFormat="1" ht="12" customHeight="1">
      <c r="A42" s="257" t="s">
        <v>188</v>
      </c>
      <c r="B42" s="146" t="s">
        <v>242</v>
      </c>
      <c r="C42" s="272">
        <v>3197.387995</v>
      </c>
      <c r="D42" s="272">
        <v>3281.96504</v>
      </c>
      <c r="E42" s="293">
        <v>2.6451917982</v>
      </c>
      <c r="F42" s="272">
        <v>8508.046966</v>
      </c>
      <c r="G42" s="272">
        <v>9294.236214</v>
      </c>
      <c r="H42" s="293">
        <v>9.2405372366</v>
      </c>
      <c r="I42" s="272">
        <v>30807.655648</v>
      </c>
      <c r="J42" s="272">
        <v>33195.866941</v>
      </c>
      <c r="K42" s="293">
        <v>7.7520059309</v>
      </c>
    </row>
    <row r="43" spans="1:11" s="1" customFormat="1" ht="6" customHeight="1">
      <c r="A43" s="257"/>
      <c r="B43" s="146"/>
      <c r="C43" s="258"/>
      <c r="D43" s="258"/>
      <c r="E43" s="259"/>
      <c r="F43" s="258"/>
      <c r="G43" s="258"/>
      <c r="H43" s="259"/>
      <c r="I43" s="258"/>
      <c r="J43" s="258"/>
      <c r="K43" s="259"/>
    </row>
    <row r="44" spans="1:11" s="1" customFormat="1" ht="12" customHeight="1">
      <c r="A44" s="294" t="s">
        <v>150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</row>
    <row r="45" spans="1:11" s="1" customFormat="1" ht="6" customHeight="1">
      <c r="A45" s="247"/>
      <c r="B45" s="261"/>
      <c r="C45" s="262"/>
      <c r="D45" s="109"/>
      <c r="E45" s="17"/>
      <c r="F45" s="109"/>
      <c r="G45" s="109"/>
      <c r="H45" s="17"/>
      <c r="I45" s="109"/>
      <c r="J45" s="109"/>
      <c r="K45" s="17"/>
    </row>
    <row r="46" spans="1:11" s="1" customFormat="1" ht="11.25" customHeight="1">
      <c r="A46" s="247">
        <v>0</v>
      </c>
      <c r="B46" s="99" t="s">
        <v>151</v>
      </c>
      <c r="C46" s="272">
        <v>1244.934897</v>
      </c>
      <c r="D46" s="272">
        <v>1326.576043</v>
      </c>
      <c r="E46" s="293" t="s">
        <v>82</v>
      </c>
      <c r="F46" s="272">
        <v>2926.814667</v>
      </c>
      <c r="G46" s="272">
        <v>3304.963409</v>
      </c>
      <c r="H46" s="293" t="s">
        <v>82</v>
      </c>
      <c r="I46" s="272">
        <v>13585.682637</v>
      </c>
      <c r="J46" s="272">
        <v>16383.198462</v>
      </c>
      <c r="K46" s="293" t="s">
        <v>82</v>
      </c>
    </row>
    <row r="47" spans="1:11" s="1" customFormat="1" ht="11.25" customHeight="1">
      <c r="A47" s="247">
        <v>1</v>
      </c>
      <c r="B47" s="99" t="s">
        <v>152</v>
      </c>
      <c r="C47" s="272">
        <v>37.327674</v>
      </c>
      <c r="D47" s="272">
        <v>57.074118</v>
      </c>
      <c r="E47" s="293" t="s">
        <v>82</v>
      </c>
      <c r="F47" s="272">
        <v>153.068474</v>
      </c>
      <c r="G47" s="272">
        <v>197.375906</v>
      </c>
      <c r="H47" s="293" t="s">
        <v>82</v>
      </c>
      <c r="I47" s="272">
        <v>442.646038</v>
      </c>
      <c r="J47" s="272">
        <v>527.593033</v>
      </c>
      <c r="K47" s="293" t="s">
        <v>82</v>
      </c>
    </row>
    <row r="48" spans="1:11" s="1" customFormat="1" ht="12" customHeight="1">
      <c r="A48" s="248">
        <v>2</v>
      </c>
      <c r="B48" s="40" t="s">
        <v>157</v>
      </c>
      <c r="C48" s="272">
        <v>224.293402</v>
      </c>
      <c r="D48" s="272">
        <v>310.028711</v>
      </c>
      <c r="E48" s="293" t="s">
        <v>82</v>
      </c>
      <c r="F48" s="272">
        <v>737.440617</v>
      </c>
      <c r="G48" s="272">
        <v>710.378792</v>
      </c>
      <c r="H48" s="293" t="s">
        <v>82</v>
      </c>
      <c r="I48" s="272">
        <v>3050.37675</v>
      </c>
      <c r="J48" s="272">
        <v>2955.353107</v>
      </c>
      <c r="K48" s="293" t="s">
        <v>82</v>
      </c>
    </row>
    <row r="49" spans="1:11" s="1" customFormat="1" ht="12" customHeight="1">
      <c r="A49" s="248">
        <v>3</v>
      </c>
      <c r="B49" s="40" t="s">
        <v>185</v>
      </c>
      <c r="C49" s="272">
        <v>-234.261774</v>
      </c>
      <c r="D49" s="272">
        <v>-575.576055</v>
      </c>
      <c r="E49" s="293" t="s">
        <v>82</v>
      </c>
      <c r="F49" s="272">
        <v>-885.744404</v>
      </c>
      <c r="G49" s="272">
        <v>-1677.962736</v>
      </c>
      <c r="H49" s="293" t="s">
        <v>82</v>
      </c>
      <c r="I49" s="272">
        <v>-4717.279593</v>
      </c>
      <c r="J49" s="272">
        <v>-5295.770494</v>
      </c>
      <c r="K49" s="293" t="s">
        <v>82</v>
      </c>
    </row>
    <row r="50" spans="1:11" s="1" customFormat="1" ht="12" customHeight="1">
      <c r="A50" s="248">
        <v>4</v>
      </c>
      <c r="B50" s="40" t="s">
        <v>155</v>
      </c>
      <c r="C50" s="272">
        <v>-8.896952</v>
      </c>
      <c r="D50" s="272">
        <v>-28.627919</v>
      </c>
      <c r="E50" s="293" t="s">
        <v>82</v>
      </c>
      <c r="F50" s="272">
        <v>-27.373167</v>
      </c>
      <c r="G50" s="272">
        <v>-38.100113</v>
      </c>
      <c r="H50" s="293" t="s">
        <v>82</v>
      </c>
      <c r="I50" s="272">
        <v>-41.306564</v>
      </c>
      <c r="J50" s="272">
        <v>-64.421033</v>
      </c>
      <c r="K50" s="293" t="s">
        <v>82</v>
      </c>
    </row>
    <row r="51" spans="1:11" s="1" customFormat="1" ht="12" customHeight="1">
      <c r="A51" s="248">
        <v>5</v>
      </c>
      <c r="B51" s="40" t="s">
        <v>172</v>
      </c>
      <c r="C51" s="272">
        <v>-267.736933</v>
      </c>
      <c r="D51" s="272">
        <v>-359.213416</v>
      </c>
      <c r="E51" s="293" t="s">
        <v>82</v>
      </c>
      <c r="F51" s="272">
        <v>-817.485544</v>
      </c>
      <c r="G51" s="272">
        <v>-1145.498388</v>
      </c>
      <c r="H51" s="293" t="s">
        <v>82</v>
      </c>
      <c r="I51" s="272">
        <v>-2661.725836</v>
      </c>
      <c r="J51" s="272">
        <v>-3100.476548</v>
      </c>
      <c r="K51" s="293" t="s">
        <v>82</v>
      </c>
    </row>
    <row r="52" spans="1:11" s="1" customFormat="1" ht="12" customHeight="1">
      <c r="A52" s="248">
        <v>6</v>
      </c>
      <c r="B52" s="40" t="s">
        <v>156</v>
      </c>
      <c r="C52" s="272">
        <v>-145.471881</v>
      </c>
      <c r="D52" s="272">
        <v>-185.821111</v>
      </c>
      <c r="E52" s="293" t="s">
        <v>82</v>
      </c>
      <c r="F52" s="272">
        <v>-345.967675</v>
      </c>
      <c r="G52" s="272">
        <v>-415.594222</v>
      </c>
      <c r="H52" s="293" t="s">
        <v>82</v>
      </c>
      <c r="I52" s="272">
        <v>-1158.144409</v>
      </c>
      <c r="J52" s="272">
        <v>-1345.809997</v>
      </c>
      <c r="K52" s="293" t="s">
        <v>82</v>
      </c>
    </row>
    <row r="53" spans="1:11" s="1" customFormat="1" ht="12" customHeight="1">
      <c r="A53" s="248">
        <v>7</v>
      </c>
      <c r="B53" s="40" t="s">
        <v>153</v>
      </c>
      <c r="C53" s="272">
        <v>-1283.060194</v>
      </c>
      <c r="D53" s="272">
        <v>-1222.513422</v>
      </c>
      <c r="E53" s="293" t="s">
        <v>82</v>
      </c>
      <c r="F53" s="272">
        <v>-3156.234566</v>
      </c>
      <c r="G53" s="272">
        <v>-3278.666733</v>
      </c>
      <c r="H53" s="293" t="s">
        <v>82</v>
      </c>
      <c r="I53" s="272">
        <v>-11610.308196</v>
      </c>
      <c r="J53" s="272">
        <v>-12792.694907</v>
      </c>
      <c r="K53" s="293" t="s">
        <v>82</v>
      </c>
    </row>
    <row r="54" spans="1:11" s="1" customFormat="1" ht="12" customHeight="1">
      <c r="A54" s="248">
        <v>8</v>
      </c>
      <c r="B54" s="40" t="s">
        <v>154</v>
      </c>
      <c r="C54" s="272">
        <v>-421.434605</v>
      </c>
      <c r="D54" s="272">
        <v>-437.519549</v>
      </c>
      <c r="E54" s="293" t="s">
        <v>82</v>
      </c>
      <c r="F54" s="272">
        <v>-1131.137958</v>
      </c>
      <c r="G54" s="272">
        <v>-1219.138928</v>
      </c>
      <c r="H54" s="293" t="s">
        <v>82</v>
      </c>
      <c r="I54" s="272">
        <v>-3805.918685</v>
      </c>
      <c r="J54" s="272">
        <v>-4116.046181</v>
      </c>
      <c r="K54" s="293" t="s">
        <v>82</v>
      </c>
    </row>
    <row r="55" spans="1:11" s="1" customFormat="1" ht="12" customHeight="1">
      <c r="A55" s="248">
        <v>9</v>
      </c>
      <c r="B55" s="40" t="s">
        <v>186</v>
      </c>
      <c r="C55" s="272">
        <v>79.673496</v>
      </c>
      <c r="D55" s="272">
        <v>171.453219</v>
      </c>
      <c r="E55" s="293" t="s">
        <v>82</v>
      </c>
      <c r="F55" s="272">
        <v>253.026953</v>
      </c>
      <c r="G55" s="272">
        <v>515.209976</v>
      </c>
      <c r="H55" s="293" t="s">
        <v>82</v>
      </c>
      <c r="I55" s="272">
        <v>1028.078232</v>
      </c>
      <c r="J55" s="272">
        <v>1632.946791</v>
      </c>
      <c r="K55" s="293" t="s">
        <v>82</v>
      </c>
    </row>
    <row r="56" spans="1:11" s="1" customFormat="1" ht="6" customHeight="1">
      <c r="A56" s="248"/>
      <c r="B56" s="40"/>
      <c r="C56" s="272" t="s">
        <v>2</v>
      </c>
      <c r="D56" s="272"/>
      <c r="E56" s="293"/>
      <c r="F56" s="272"/>
      <c r="G56" s="272"/>
      <c r="H56" s="293"/>
      <c r="I56" s="272"/>
      <c r="J56" s="272"/>
      <c r="K56" s="293"/>
    </row>
    <row r="57" spans="1:11" s="1" customFormat="1" ht="12" customHeight="1">
      <c r="A57" s="257" t="s">
        <v>187</v>
      </c>
      <c r="B57" s="146" t="s">
        <v>241</v>
      </c>
      <c r="C57" s="272">
        <v>-774.63287</v>
      </c>
      <c r="D57" s="272">
        <v>-944.139381</v>
      </c>
      <c r="E57" s="293" t="s">
        <v>82</v>
      </c>
      <c r="F57" s="272">
        <v>-2293.592603</v>
      </c>
      <c r="G57" s="272">
        <v>-3047.033037</v>
      </c>
      <c r="H57" s="293" t="s">
        <v>82</v>
      </c>
      <c r="I57" s="272">
        <v>-5887.899626</v>
      </c>
      <c r="J57" s="272">
        <v>-5216.127767</v>
      </c>
      <c r="K57" s="293" t="s">
        <v>82</v>
      </c>
    </row>
    <row r="58" spans="1:11" s="1" customFormat="1" ht="6" customHeight="1">
      <c r="A58" s="257"/>
      <c r="B58" s="146"/>
      <c r="C58" s="272" t="s">
        <v>2</v>
      </c>
      <c r="D58" s="272"/>
      <c r="E58" s="293"/>
      <c r="F58" s="272"/>
      <c r="G58" s="272"/>
      <c r="H58" s="293"/>
      <c r="I58" s="272"/>
      <c r="J58" s="272"/>
      <c r="K58" s="293"/>
    </row>
    <row r="59" spans="1:11" s="1" customFormat="1" ht="12" customHeight="1">
      <c r="A59" s="257" t="s">
        <v>188</v>
      </c>
      <c r="B59" s="146" t="s">
        <v>242</v>
      </c>
      <c r="C59" s="272">
        <v>-2117.703613</v>
      </c>
      <c r="D59" s="272">
        <v>-2205.067498</v>
      </c>
      <c r="E59" s="293" t="s">
        <v>82</v>
      </c>
      <c r="F59" s="272">
        <v>-5450.825743</v>
      </c>
      <c r="G59" s="272">
        <v>-6058.898271</v>
      </c>
      <c r="H59" s="293" t="s">
        <v>82</v>
      </c>
      <c r="I59" s="272">
        <v>-19236.097126</v>
      </c>
      <c r="J59" s="272">
        <v>-21355.027633</v>
      </c>
      <c r="K59" s="293" t="s">
        <v>82</v>
      </c>
    </row>
    <row r="60" spans="1:11" s="1" customFormat="1" ht="6" customHeight="1">
      <c r="A60" s="260"/>
      <c r="B60" s="140"/>
      <c r="C60" s="255"/>
      <c r="D60" s="255"/>
      <c r="E60" s="256"/>
      <c r="F60" s="255"/>
      <c r="G60" s="255"/>
      <c r="H60" s="256"/>
      <c r="I60" s="255"/>
      <c r="J60" s="255"/>
      <c r="K60" s="256"/>
    </row>
    <row r="61" spans="1:11" ht="6" customHeight="1">
      <c r="A61" s="249"/>
      <c r="B61" s="162"/>
      <c r="C61" s="163"/>
      <c r="D61" s="163"/>
      <c r="E61" s="164"/>
      <c r="F61" s="163"/>
      <c r="G61" s="163"/>
      <c r="H61" s="164"/>
      <c r="I61" s="163"/>
      <c r="J61" s="163"/>
      <c r="K61" s="164"/>
    </row>
    <row r="62" spans="1:7" ht="11.25" customHeight="1">
      <c r="A62" s="250" t="s">
        <v>240</v>
      </c>
      <c r="F62" s="44"/>
      <c r="G62" s="44"/>
    </row>
    <row r="63" spans="1:7" ht="11.25" customHeight="1">
      <c r="A63" s="250" t="s">
        <v>210</v>
      </c>
      <c r="F63" s="44"/>
      <c r="G63" s="44"/>
    </row>
    <row r="64" spans="1:11" ht="11.25" customHeight="1">
      <c r="A64" s="66" t="s">
        <v>147</v>
      </c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 customHeight="1">
      <c r="A65" s="66" t="s">
        <v>159</v>
      </c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 customHeight="1">
      <c r="A66" s="66" t="s">
        <v>189</v>
      </c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 customHeight="1">
      <c r="A67" s="66" t="s">
        <v>211</v>
      </c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 customHeight="1">
      <c r="A68" s="70" t="s">
        <v>190</v>
      </c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 customHeight="1">
      <c r="A69" s="70" t="s">
        <v>191</v>
      </c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 customHeight="1">
      <c r="A70" s="70" t="s">
        <v>192</v>
      </c>
      <c r="C70" s="15"/>
      <c r="D70" s="15"/>
      <c r="E70" s="15"/>
      <c r="F70" s="15"/>
      <c r="G70" s="15"/>
      <c r="H70" s="15"/>
      <c r="I70" s="15"/>
      <c r="J70" s="15"/>
      <c r="K70" s="15"/>
    </row>
    <row r="71" ht="7.5" customHeight="1"/>
    <row r="72" ht="11.25" customHeight="1">
      <c r="A72" s="251" t="s">
        <v>79</v>
      </c>
    </row>
    <row r="73" ht="11.25" customHeight="1">
      <c r="A73" s="252" t="s">
        <v>136</v>
      </c>
    </row>
    <row r="74" spans="1:11" ht="11.25" customHeight="1">
      <c r="A74" s="1" t="s">
        <v>80</v>
      </c>
      <c r="B74" s="16"/>
      <c r="C74" s="15"/>
      <c r="D74" s="15"/>
      <c r="E74" s="15"/>
      <c r="F74" s="15"/>
      <c r="G74" s="15"/>
      <c r="H74" s="15"/>
      <c r="I74" s="15"/>
      <c r="J74" s="15"/>
      <c r="K74" s="15"/>
    </row>
  </sheetData>
  <mergeCells count="2">
    <mergeCell ref="B5:B8"/>
    <mergeCell ref="A5:A8"/>
  </mergeCells>
  <printOptions horizontalCentered="1"/>
  <pageMargins left="0.28" right="0.27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pane ySplit="12" topLeftCell="BM13" activePane="bottomLeft" state="frozen"/>
      <selection pane="topLeft" activeCell="A1" sqref="A1"/>
      <selection pane="bottomLeft" activeCell="A12" sqref="A12:IV12"/>
    </sheetView>
  </sheetViews>
  <sheetFormatPr defaultColWidth="9.7109375" defaultRowHeight="12.75"/>
  <cols>
    <col min="1" max="1" width="4.140625" style="23" customWidth="1"/>
    <col min="2" max="2" width="4.7109375" style="23" customWidth="1"/>
    <col min="3" max="3" width="2.7109375" style="23" customWidth="1"/>
    <col min="4" max="4" width="10.00390625" style="23" customWidth="1"/>
    <col min="5" max="5" width="5.00390625" style="23" customWidth="1"/>
    <col min="6" max="6" width="9.7109375" style="23" customWidth="1"/>
    <col min="7" max="7" width="10.00390625" style="23" customWidth="1"/>
    <col min="8" max="8" width="5.00390625" style="23" customWidth="1"/>
    <col min="9" max="9" width="9.7109375" style="23" customWidth="1"/>
    <col min="10" max="10" width="10.00390625" style="23" customWidth="1"/>
    <col min="11" max="11" width="5.00390625" style="23" customWidth="1"/>
    <col min="12" max="12" width="10.00390625" style="23" customWidth="1"/>
    <col min="13" max="13" width="5.00390625" style="23" customWidth="1"/>
    <col min="14" max="16384" width="9.7109375" style="23" customWidth="1"/>
  </cols>
  <sheetData>
    <row r="1" spans="1:2" s="27" customFormat="1" ht="12.75">
      <c r="A1" s="356" t="s">
        <v>12</v>
      </c>
      <c r="B1" s="356"/>
    </row>
    <row r="2" s="27" customFormat="1" ht="7.5" customHeight="1"/>
    <row r="3" spans="1:13" s="179" customFormat="1" ht="1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s="180" customFormat="1" ht="17.25" customHeight="1">
      <c r="A4" s="178" t="s">
        <v>229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s="28" customFormat="1" ht="7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0.5" customHeight="1">
      <c r="A6" s="359"/>
      <c r="B6" s="359"/>
      <c r="C6" s="360"/>
      <c r="D6" s="352" t="s">
        <v>112</v>
      </c>
      <c r="E6" s="365"/>
      <c r="F6" s="324" t="s">
        <v>199</v>
      </c>
      <c r="G6" s="352" t="s">
        <v>398</v>
      </c>
      <c r="H6" s="365"/>
      <c r="I6" s="324" t="s">
        <v>199</v>
      </c>
      <c r="J6" s="352" t="s">
        <v>399</v>
      </c>
      <c r="K6" s="353"/>
      <c r="L6" s="352" t="s">
        <v>400</v>
      </c>
      <c r="M6" s="353"/>
    </row>
    <row r="7" spans="1:13" ht="10.5" customHeight="1">
      <c r="A7" s="361"/>
      <c r="B7" s="361"/>
      <c r="C7" s="362"/>
      <c r="D7" s="354"/>
      <c r="E7" s="366"/>
      <c r="F7" s="325"/>
      <c r="G7" s="354"/>
      <c r="H7" s="366"/>
      <c r="I7" s="325"/>
      <c r="J7" s="354"/>
      <c r="K7" s="355"/>
      <c r="L7" s="354"/>
      <c r="M7" s="355"/>
    </row>
    <row r="8" spans="1:13" ht="10.5" customHeight="1">
      <c r="A8" s="361"/>
      <c r="B8" s="361"/>
      <c r="C8" s="362"/>
      <c r="D8" s="354"/>
      <c r="E8" s="366"/>
      <c r="F8" s="325"/>
      <c r="G8" s="354"/>
      <c r="H8" s="366"/>
      <c r="I8" s="325"/>
      <c r="J8" s="354"/>
      <c r="K8" s="355"/>
      <c r="L8" s="354"/>
      <c r="M8" s="355"/>
    </row>
    <row r="9" spans="1:13" ht="10.5" customHeight="1">
      <c r="A9" s="361"/>
      <c r="B9" s="361"/>
      <c r="C9" s="362"/>
      <c r="D9" s="354"/>
      <c r="E9" s="366"/>
      <c r="F9" s="325"/>
      <c r="G9" s="354"/>
      <c r="H9" s="366"/>
      <c r="I9" s="325"/>
      <c r="J9" s="354"/>
      <c r="K9" s="355"/>
      <c r="L9" s="354"/>
      <c r="M9" s="355"/>
    </row>
    <row r="10" spans="1:13" ht="10.5" customHeight="1">
      <c r="A10" s="363"/>
      <c r="B10" s="363"/>
      <c r="C10" s="364"/>
      <c r="D10" s="327"/>
      <c r="E10" s="367"/>
      <c r="F10" s="326"/>
      <c r="G10" s="327"/>
      <c r="H10" s="367"/>
      <c r="I10" s="326"/>
      <c r="J10" s="327"/>
      <c r="K10" s="328"/>
      <c r="L10" s="327"/>
      <c r="M10" s="328"/>
    </row>
    <row r="11" spans="1:13" ht="12" customHeight="1">
      <c r="A11" s="124" t="s">
        <v>74</v>
      </c>
      <c r="B11" s="124"/>
      <c r="C11" s="107"/>
      <c r="D11" s="357" t="s">
        <v>183</v>
      </c>
      <c r="E11" s="358"/>
      <c r="F11" s="304"/>
      <c r="G11" s="357" t="s">
        <v>184</v>
      </c>
      <c r="H11" s="358"/>
      <c r="I11" s="304"/>
      <c r="J11" s="106" t="s">
        <v>13</v>
      </c>
      <c r="K11" s="107"/>
      <c r="L11" s="106" t="s">
        <v>14</v>
      </c>
      <c r="M11" s="107"/>
    </row>
    <row r="12" spans="1:13" ht="12" customHeight="1">
      <c r="A12" s="30"/>
      <c r="B12" s="30"/>
      <c r="C12" s="30"/>
      <c r="D12" s="31" t="s">
        <v>9</v>
      </c>
      <c r="E12" s="30"/>
      <c r="F12" s="32" t="s">
        <v>10</v>
      </c>
      <c r="G12" s="31" t="s">
        <v>9</v>
      </c>
      <c r="H12" s="30"/>
      <c r="I12" s="32" t="s">
        <v>10</v>
      </c>
      <c r="J12" s="323" t="s">
        <v>9</v>
      </c>
      <c r="K12" s="346"/>
      <c r="L12" s="346"/>
      <c r="M12" s="346"/>
    </row>
    <row r="13" spans="1:13" ht="15" customHeight="1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" customHeight="1">
      <c r="A14" s="281" t="s">
        <v>173</v>
      </c>
      <c r="B14" s="282"/>
      <c r="C14" s="112"/>
      <c r="D14" s="60"/>
      <c r="E14" s="60"/>
      <c r="F14" s="73"/>
      <c r="G14" s="73"/>
      <c r="H14" s="74"/>
      <c r="I14" s="73"/>
      <c r="J14" s="75"/>
      <c r="K14" s="74"/>
      <c r="L14" s="73"/>
      <c r="M14" s="74"/>
    </row>
    <row r="15" spans="1:13" ht="12" customHeight="1">
      <c r="A15" s="112">
        <v>2005</v>
      </c>
      <c r="B15" s="112" t="s">
        <v>267</v>
      </c>
      <c r="C15" s="112"/>
      <c r="D15" s="76">
        <v>2555</v>
      </c>
      <c r="E15" s="74"/>
      <c r="F15" s="167">
        <v>0.7</v>
      </c>
      <c r="G15" s="77">
        <v>3119</v>
      </c>
      <c r="H15" s="74"/>
      <c r="I15" s="167">
        <v>0</v>
      </c>
      <c r="J15" s="78">
        <v>-565</v>
      </c>
      <c r="K15" s="74"/>
      <c r="L15" s="76">
        <v>2923</v>
      </c>
      <c r="M15" s="74"/>
    </row>
    <row r="16" spans="1:13" ht="12" customHeight="1">
      <c r="A16" s="112" t="s">
        <v>37</v>
      </c>
      <c r="B16" s="112" t="s">
        <v>268</v>
      </c>
      <c r="C16" s="112"/>
      <c r="D16" s="76">
        <v>2584</v>
      </c>
      <c r="E16" s="74"/>
      <c r="F16" s="167">
        <v>1.2</v>
      </c>
      <c r="G16" s="77">
        <v>3121</v>
      </c>
      <c r="H16" s="74"/>
      <c r="I16" s="167">
        <v>0.1</v>
      </c>
      <c r="J16" s="78">
        <v>-537</v>
      </c>
      <c r="K16" s="74"/>
      <c r="L16" s="76">
        <v>2922</v>
      </c>
      <c r="M16" s="74"/>
    </row>
    <row r="17" spans="1:13" ht="12" customHeight="1">
      <c r="A17" s="112" t="s">
        <v>37</v>
      </c>
      <c r="B17" s="112" t="s">
        <v>269</v>
      </c>
      <c r="C17" s="112"/>
      <c r="D17" s="76">
        <v>2626</v>
      </c>
      <c r="E17" s="74"/>
      <c r="F17" s="167">
        <v>1.6</v>
      </c>
      <c r="G17" s="77">
        <v>3132</v>
      </c>
      <c r="H17" s="74"/>
      <c r="I17" s="167">
        <v>0.4</v>
      </c>
      <c r="J17" s="78">
        <v>-506</v>
      </c>
      <c r="K17" s="74"/>
      <c r="L17" s="76">
        <v>2929</v>
      </c>
      <c r="M17" s="74"/>
    </row>
    <row r="18" spans="1:13" ht="12" customHeight="1">
      <c r="A18" s="112" t="s">
        <v>2</v>
      </c>
      <c r="B18" s="112"/>
      <c r="C18" s="112"/>
      <c r="D18" s="76"/>
      <c r="E18" s="74"/>
      <c r="F18" s="167"/>
      <c r="G18" s="77"/>
      <c r="H18" s="74"/>
      <c r="I18" s="167"/>
      <c r="J18" s="78"/>
      <c r="K18" s="74"/>
      <c r="L18" s="76"/>
      <c r="M18" s="74"/>
    </row>
    <row r="19" spans="1:13" ht="12" customHeight="1">
      <c r="A19" s="112">
        <v>2006</v>
      </c>
      <c r="B19" s="112" t="s">
        <v>270</v>
      </c>
      <c r="C19" s="112"/>
      <c r="D19" s="76">
        <v>2677</v>
      </c>
      <c r="E19" s="74"/>
      <c r="F19" s="167">
        <v>1.9</v>
      </c>
      <c r="G19" s="77">
        <v>3154</v>
      </c>
      <c r="H19" s="74"/>
      <c r="I19" s="167">
        <v>0.7</v>
      </c>
      <c r="J19" s="78">
        <v>-477</v>
      </c>
      <c r="K19" s="74"/>
      <c r="L19" s="76">
        <v>2946</v>
      </c>
      <c r="M19" s="74"/>
    </row>
    <row r="20" spans="1:13" ht="12" customHeight="1">
      <c r="A20" s="112" t="s">
        <v>37</v>
      </c>
      <c r="B20" s="112" t="s">
        <v>271</v>
      </c>
      <c r="C20" s="112"/>
      <c r="D20" s="76">
        <v>2732</v>
      </c>
      <c r="E20" s="74"/>
      <c r="F20" s="167">
        <v>2.1</v>
      </c>
      <c r="G20" s="77">
        <v>3185</v>
      </c>
      <c r="H20" s="74"/>
      <c r="I20" s="167">
        <v>1</v>
      </c>
      <c r="J20" s="78">
        <v>-453</v>
      </c>
      <c r="K20" s="74"/>
      <c r="L20" s="76">
        <v>2974</v>
      </c>
      <c r="M20" s="74"/>
    </row>
    <row r="21" spans="1:13" ht="12" customHeight="1">
      <c r="A21" s="112" t="s">
        <v>37</v>
      </c>
      <c r="B21" s="112" t="s">
        <v>272</v>
      </c>
      <c r="C21" s="112"/>
      <c r="D21" s="76">
        <v>2787</v>
      </c>
      <c r="E21" s="74"/>
      <c r="F21" s="167">
        <v>2</v>
      </c>
      <c r="G21" s="77">
        <v>3225</v>
      </c>
      <c r="H21" s="74"/>
      <c r="I21" s="167">
        <v>1.2</v>
      </c>
      <c r="J21" s="78">
        <v>-437</v>
      </c>
      <c r="K21" s="74"/>
      <c r="L21" s="76">
        <v>3011</v>
      </c>
      <c r="M21" s="74"/>
    </row>
    <row r="22" spans="1:13" ht="12" customHeight="1">
      <c r="A22" s="112" t="s">
        <v>37</v>
      </c>
      <c r="B22" s="112" t="s">
        <v>273</v>
      </c>
      <c r="C22" s="112"/>
      <c r="D22" s="76">
        <v>2838</v>
      </c>
      <c r="E22" s="74"/>
      <c r="F22" s="167">
        <v>1.8</v>
      </c>
      <c r="G22" s="77">
        <v>3266</v>
      </c>
      <c r="H22" s="74"/>
      <c r="I22" s="167">
        <v>1.3</v>
      </c>
      <c r="J22" s="78">
        <v>-428</v>
      </c>
      <c r="K22" s="74"/>
      <c r="L22" s="76">
        <v>3049</v>
      </c>
      <c r="M22" s="74"/>
    </row>
    <row r="23" spans="1:13" ht="12" customHeight="1">
      <c r="A23" s="112" t="s">
        <v>37</v>
      </c>
      <c r="B23" s="112" t="s">
        <v>274</v>
      </c>
      <c r="C23" s="112"/>
      <c r="D23" s="76">
        <v>2880</v>
      </c>
      <c r="E23" s="74"/>
      <c r="F23" s="167">
        <v>1.5</v>
      </c>
      <c r="G23" s="77">
        <v>3309</v>
      </c>
      <c r="H23" s="74"/>
      <c r="I23" s="167">
        <v>1.3</v>
      </c>
      <c r="J23" s="78">
        <v>-429</v>
      </c>
      <c r="K23" s="74"/>
      <c r="L23" s="76">
        <v>3090</v>
      </c>
      <c r="M23" s="74"/>
    </row>
    <row r="24" spans="1:13" ht="12" customHeight="1">
      <c r="A24" s="112" t="s">
        <v>37</v>
      </c>
      <c r="B24" s="112" t="s">
        <v>275</v>
      </c>
      <c r="C24" s="112"/>
      <c r="D24" s="76">
        <v>2910</v>
      </c>
      <c r="E24" s="74"/>
      <c r="F24" s="167">
        <v>1</v>
      </c>
      <c r="G24" s="77">
        <v>3344</v>
      </c>
      <c r="H24" s="74"/>
      <c r="I24" s="167">
        <v>1</v>
      </c>
      <c r="J24" s="78">
        <v>-434</v>
      </c>
      <c r="K24" s="74"/>
      <c r="L24" s="76">
        <v>3121</v>
      </c>
      <c r="M24" s="74"/>
    </row>
    <row r="25" spans="1:13" ht="12" customHeight="1">
      <c r="A25" s="112" t="s">
        <v>37</v>
      </c>
      <c r="B25" s="112" t="s">
        <v>276</v>
      </c>
      <c r="C25" s="112"/>
      <c r="D25" s="76">
        <v>2927</v>
      </c>
      <c r="E25" s="74"/>
      <c r="F25" s="167">
        <v>0.6</v>
      </c>
      <c r="G25" s="77">
        <v>3358</v>
      </c>
      <c r="H25" s="74"/>
      <c r="I25" s="167">
        <v>0.4</v>
      </c>
      <c r="J25" s="78">
        <v>-431</v>
      </c>
      <c r="K25" s="74"/>
      <c r="L25" s="76">
        <v>3134</v>
      </c>
      <c r="M25" s="74"/>
    </row>
    <row r="26" spans="1:13" ht="12" customHeight="1">
      <c r="A26" s="112" t="s">
        <v>37</v>
      </c>
      <c r="B26" s="112" t="s">
        <v>277</v>
      </c>
      <c r="C26" s="112"/>
      <c r="D26" s="76">
        <v>2934</v>
      </c>
      <c r="E26" s="74"/>
      <c r="F26" s="167">
        <v>0.2</v>
      </c>
      <c r="G26" s="77">
        <v>3356</v>
      </c>
      <c r="H26" s="74"/>
      <c r="I26" s="167">
        <v>-0.1</v>
      </c>
      <c r="J26" s="78">
        <v>-422</v>
      </c>
      <c r="K26" s="74"/>
      <c r="L26" s="76">
        <v>3132</v>
      </c>
      <c r="M26" s="74"/>
    </row>
    <row r="27" spans="1:13" ht="12" customHeight="1">
      <c r="A27" s="112" t="s">
        <v>37</v>
      </c>
      <c r="B27" s="112" t="s">
        <v>278</v>
      </c>
      <c r="C27" s="112"/>
      <c r="D27" s="76">
        <v>2932</v>
      </c>
      <c r="E27" s="74"/>
      <c r="F27" s="167">
        <v>-0.1</v>
      </c>
      <c r="G27" s="77">
        <v>3343</v>
      </c>
      <c r="H27" s="74"/>
      <c r="I27" s="167">
        <v>-0.4</v>
      </c>
      <c r="J27" s="78">
        <v>-411</v>
      </c>
      <c r="K27" s="74"/>
      <c r="L27" s="76">
        <v>3121</v>
      </c>
      <c r="M27" s="74"/>
    </row>
    <row r="28" spans="1:13" ht="12" customHeight="1">
      <c r="A28" s="112" t="s">
        <v>37</v>
      </c>
      <c r="B28" s="112" t="s">
        <v>267</v>
      </c>
      <c r="C28" s="112"/>
      <c r="D28" s="76">
        <v>2921</v>
      </c>
      <c r="E28" s="74"/>
      <c r="F28" s="167">
        <v>-0.4</v>
      </c>
      <c r="G28" s="77">
        <v>3331</v>
      </c>
      <c r="H28" s="74"/>
      <c r="I28" s="167">
        <v>-0.4</v>
      </c>
      <c r="J28" s="78">
        <v>-410</v>
      </c>
      <c r="K28" s="74"/>
      <c r="L28" s="76">
        <v>3113</v>
      </c>
      <c r="M28" s="74"/>
    </row>
    <row r="29" spans="1:13" ht="12" customHeight="1">
      <c r="A29" s="112" t="s">
        <v>37</v>
      </c>
      <c r="B29" s="112" t="s">
        <v>268</v>
      </c>
      <c r="C29" s="112"/>
      <c r="D29" s="76">
        <v>2904</v>
      </c>
      <c r="E29" s="74"/>
      <c r="F29" s="167">
        <v>-0.6</v>
      </c>
      <c r="G29" s="77">
        <v>3330</v>
      </c>
      <c r="H29" s="74"/>
      <c r="I29" s="167">
        <v>0</v>
      </c>
      <c r="J29" s="78">
        <v>-427</v>
      </c>
      <c r="K29" s="74"/>
      <c r="L29" s="76">
        <v>3117</v>
      </c>
      <c r="M29" s="74"/>
    </row>
    <row r="30" spans="1:13" ht="12" customHeight="1">
      <c r="A30" s="112" t="s">
        <v>37</v>
      </c>
      <c r="B30" s="112" t="s">
        <v>269</v>
      </c>
      <c r="C30" s="112"/>
      <c r="D30" s="76">
        <v>2884</v>
      </c>
      <c r="E30" s="74"/>
      <c r="F30" s="167">
        <v>-0.7</v>
      </c>
      <c r="G30" s="77">
        <v>3339</v>
      </c>
      <c r="H30" s="74"/>
      <c r="I30" s="167">
        <v>0.3</v>
      </c>
      <c r="J30" s="78">
        <v>-455</v>
      </c>
      <c r="K30" s="74"/>
      <c r="L30" s="76">
        <v>3130</v>
      </c>
      <c r="M30" s="74"/>
    </row>
    <row r="31" spans="1:13" ht="12" customHeight="1">
      <c r="A31" s="112" t="s">
        <v>2</v>
      </c>
      <c r="B31" s="112"/>
      <c r="C31" s="112"/>
      <c r="D31" s="76"/>
      <c r="E31" s="74"/>
      <c r="F31" s="167"/>
      <c r="G31" s="77"/>
      <c r="H31" s="74"/>
      <c r="I31" s="167"/>
      <c r="J31" s="78"/>
      <c r="K31" s="74"/>
      <c r="L31" s="76"/>
      <c r="M31" s="74"/>
    </row>
    <row r="32" spans="1:13" ht="12" customHeight="1">
      <c r="A32" s="112">
        <v>2007</v>
      </c>
      <c r="B32" s="112" t="s">
        <v>270</v>
      </c>
      <c r="C32" s="112"/>
      <c r="D32" s="76">
        <v>2866</v>
      </c>
      <c r="E32" s="74"/>
      <c r="F32" s="167">
        <v>-0.6</v>
      </c>
      <c r="G32" s="77">
        <v>3348</v>
      </c>
      <c r="H32" s="74"/>
      <c r="I32" s="167">
        <v>0.3</v>
      </c>
      <c r="J32" s="78">
        <v>-481</v>
      </c>
      <c r="K32" s="74"/>
      <c r="L32" s="76">
        <v>3143</v>
      </c>
      <c r="M32" s="74"/>
    </row>
    <row r="33" spans="1:13" ht="12" customHeight="1">
      <c r="A33" s="112" t="s">
        <v>37</v>
      </c>
      <c r="B33" s="112" t="s">
        <v>271</v>
      </c>
      <c r="C33" s="112"/>
      <c r="D33" s="76">
        <v>2856</v>
      </c>
      <c r="E33" s="74"/>
      <c r="F33" s="167">
        <v>-0.4</v>
      </c>
      <c r="G33" s="77">
        <v>3354</v>
      </c>
      <c r="H33" s="74"/>
      <c r="I33" s="167">
        <v>0.2</v>
      </c>
      <c r="J33" s="78">
        <v>-498</v>
      </c>
      <c r="K33" s="74"/>
      <c r="L33" s="76">
        <v>3151</v>
      </c>
      <c r="M33" s="74"/>
    </row>
    <row r="34" spans="1:13" ht="12" customHeight="1">
      <c r="A34" s="112" t="s">
        <v>37</v>
      </c>
      <c r="B34" s="112" t="s">
        <v>272</v>
      </c>
      <c r="C34" s="112"/>
      <c r="D34" s="76">
        <v>2855</v>
      </c>
      <c r="E34" s="74"/>
      <c r="F34" s="167">
        <v>0</v>
      </c>
      <c r="G34" s="77">
        <v>3348</v>
      </c>
      <c r="H34" s="74"/>
      <c r="I34" s="167">
        <v>-0.2</v>
      </c>
      <c r="J34" s="78">
        <v>-493</v>
      </c>
      <c r="K34" s="74"/>
      <c r="L34" s="76">
        <v>3147</v>
      </c>
      <c r="M34" s="74"/>
    </row>
    <row r="35" spans="1:13" ht="12" customHeight="1">
      <c r="A35" s="112" t="s">
        <v>37</v>
      </c>
      <c r="B35" s="112" t="s">
        <v>273</v>
      </c>
      <c r="C35" s="112"/>
      <c r="D35" s="76">
        <v>2867</v>
      </c>
      <c r="E35" s="74"/>
      <c r="F35" s="167">
        <v>0.4</v>
      </c>
      <c r="G35" s="77">
        <v>3334</v>
      </c>
      <c r="H35" s="74"/>
      <c r="I35" s="167">
        <v>-0.4</v>
      </c>
      <c r="J35" s="78">
        <v>-467</v>
      </c>
      <c r="K35" s="74"/>
      <c r="L35" s="76">
        <v>3134</v>
      </c>
      <c r="M35" s="74"/>
    </row>
    <row r="36" spans="1:13" ht="12" customHeight="1">
      <c r="A36" s="112" t="s">
        <v>37</v>
      </c>
      <c r="B36" s="112" t="s">
        <v>274</v>
      </c>
      <c r="C36" s="112"/>
      <c r="D36" s="76">
        <v>2893</v>
      </c>
      <c r="E36" s="74"/>
      <c r="F36" s="167">
        <v>0.9</v>
      </c>
      <c r="G36" s="77">
        <v>3322</v>
      </c>
      <c r="H36" s="74"/>
      <c r="I36" s="167">
        <v>-0.4</v>
      </c>
      <c r="J36" s="78">
        <v>-428</v>
      </c>
      <c r="K36" s="74"/>
      <c r="L36" s="76">
        <v>3122</v>
      </c>
      <c r="M36" s="74"/>
    </row>
    <row r="37" spans="1:13" ht="12" customHeight="1">
      <c r="A37" s="112" t="s">
        <v>37</v>
      </c>
      <c r="B37" s="112" t="s">
        <v>275</v>
      </c>
      <c r="C37" s="112"/>
      <c r="D37" s="76">
        <v>2935</v>
      </c>
      <c r="E37" s="74"/>
      <c r="F37" s="167">
        <v>1.4</v>
      </c>
      <c r="G37" s="77">
        <v>3321</v>
      </c>
      <c r="H37" s="74"/>
      <c r="I37" s="167">
        <v>0</v>
      </c>
      <c r="J37" s="78">
        <v>-386</v>
      </c>
      <c r="K37" s="74"/>
      <c r="L37" s="76">
        <v>3120</v>
      </c>
      <c r="M37" s="74"/>
    </row>
    <row r="38" spans="1:13" ht="12" customHeight="1">
      <c r="A38" s="112" t="s">
        <v>37</v>
      </c>
      <c r="B38" s="112" t="s">
        <v>276</v>
      </c>
      <c r="C38" s="112"/>
      <c r="D38" s="76">
        <v>2989</v>
      </c>
      <c r="E38" s="74"/>
      <c r="F38" s="167">
        <v>1.8</v>
      </c>
      <c r="G38" s="77">
        <v>3346</v>
      </c>
      <c r="H38" s="74"/>
      <c r="I38" s="167">
        <v>0.8</v>
      </c>
      <c r="J38" s="78">
        <v>-357</v>
      </c>
      <c r="K38" s="74"/>
      <c r="L38" s="76">
        <v>3144</v>
      </c>
      <c r="M38" s="74"/>
    </row>
    <row r="39" spans="1:13" ht="12" customHeight="1">
      <c r="A39" s="112" t="s">
        <v>37</v>
      </c>
      <c r="B39" s="112" t="s">
        <v>277</v>
      </c>
      <c r="C39" s="112"/>
      <c r="D39" s="76">
        <v>3051</v>
      </c>
      <c r="E39" s="74"/>
      <c r="F39" s="167">
        <v>2.1</v>
      </c>
      <c r="G39" s="77">
        <v>3394</v>
      </c>
      <c r="H39" s="74"/>
      <c r="I39" s="167">
        <v>1.5</v>
      </c>
      <c r="J39" s="78">
        <v>-343</v>
      </c>
      <c r="K39" s="74"/>
      <c r="L39" s="76">
        <v>3191</v>
      </c>
      <c r="M39" s="74"/>
    </row>
    <row r="40" spans="1:13" ht="12" customHeight="1">
      <c r="A40" s="112" t="s">
        <v>37</v>
      </c>
      <c r="B40" s="112" t="s">
        <v>278</v>
      </c>
      <c r="C40" s="112"/>
      <c r="D40" s="76">
        <v>3119</v>
      </c>
      <c r="E40" s="74"/>
      <c r="F40" s="167">
        <v>2.2</v>
      </c>
      <c r="G40" s="77">
        <v>3459</v>
      </c>
      <c r="H40" s="74"/>
      <c r="I40" s="167">
        <v>1.9</v>
      </c>
      <c r="J40" s="78">
        <v>-341</v>
      </c>
      <c r="K40" s="74"/>
      <c r="L40" s="76">
        <v>3254</v>
      </c>
      <c r="M40" s="74"/>
    </row>
    <row r="41" spans="1:13" ht="12" customHeight="1">
      <c r="A41" s="112" t="s">
        <v>37</v>
      </c>
      <c r="B41" s="112" t="s">
        <v>267</v>
      </c>
      <c r="C41" s="112"/>
      <c r="D41" s="76">
        <v>3189</v>
      </c>
      <c r="E41" s="74"/>
      <c r="F41" s="167">
        <v>2.2</v>
      </c>
      <c r="G41" s="77">
        <v>3531</v>
      </c>
      <c r="H41" s="74"/>
      <c r="I41" s="167">
        <v>2.1</v>
      </c>
      <c r="J41" s="78">
        <v>-343</v>
      </c>
      <c r="K41" s="74"/>
      <c r="L41" s="76">
        <v>3323</v>
      </c>
      <c r="M41" s="74"/>
    </row>
    <row r="42" spans="1:13" ht="12" customHeight="1">
      <c r="A42" s="112" t="s">
        <v>37</v>
      </c>
      <c r="B42" s="112" t="s">
        <v>268</v>
      </c>
      <c r="C42" s="112"/>
      <c r="D42" s="76">
        <v>3256</v>
      </c>
      <c r="E42" s="74"/>
      <c r="F42" s="167">
        <v>2.1</v>
      </c>
      <c r="G42" s="77">
        <v>3595</v>
      </c>
      <c r="H42" s="74"/>
      <c r="I42" s="167">
        <v>1.8</v>
      </c>
      <c r="J42" s="78">
        <v>-340</v>
      </c>
      <c r="K42" s="74"/>
      <c r="L42" s="76">
        <v>3385</v>
      </c>
      <c r="M42" s="74"/>
    </row>
    <row r="43" spans="1:13" ht="12" customHeight="1">
      <c r="A43" s="112" t="s">
        <v>37</v>
      </c>
      <c r="B43" s="112" t="s">
        <v>269</v>
      </c>
      <c r="C43" s="112"/>
      <c r="D43" s="76">
        <v>3315</v>
      </c>
      <c r="E43" s="74"/>
      <c r="F43" s="167">
        <v>1.8</v>
      </c>
      <c r="G43" s="77">
        <v>3644</v>
      </c>
      <c r="H43" s="74"/>
      <c r="I43" s="167">
        <v>1.3</v>
      </c>
      <c r="J43" s="78">
        <v>-328</v>
      </c>
      <c r="K43" s="74"/>
      <c r="L43" s="76">
        <v>3432</v>
      </c>
      <c r="M43" s="74"/>
    </row>
    <row r="44" spans="1:13" ht="12" customHeight="1">
      <c r="A44" s="112" t="s">
        <v>2</v>
      </c>
      <c r="B44" s="112"/>
      <c r="C44" s="112"/>
      <c r="D44" s="76"/>
      <c r="E44" s="74"/>
      <c r="F44" s="167"/>
      <c r="G44" s="77"/>
      <c r="H44" s="74"/>
      <c r="I44" s="167"/>
      <c r="J44" s="78"/>
      <c r="K44" s="74"/>
      <c r="L44" s="76"/>
      <c r="M44" s="74"/>
    </row>
    <row r="45" spans="1:13" ht="12" customHeight="1">
      <c r="A45" s="112">
        <v>2008</v>
      </c>
      <c r="B45" s="112" t="s">
        <v>270</v>
      </c>
      <c r="C45" s="112"/>
      <c r="D45" s="76">
        <v>3364</v>
      </c>
      <c r="E45" s="74"/>
      <c r="F45" s="167">
        <v>1.5</v>
      </c>
      <c r="G45" s="77">
        <v>3687</v>
      </c>
      <c r="H45" s="74"/>
      <c r="I45" s="167">
        <v>1.2</v>
      </c>
      <c r="J45" s="78">
        <v>-323</v>
      </c>
      <c r="K45" s="74"/>
      <c r="L45" s="76">
        <v>3474</v>
      </c>
      <c r="M45" s="74"/>
    </row>
    <row r="46" spans="1:13" ht="12" customHeight="1">
      <c r="A46" s="112" t="s">
        <v>37</v>
      </c>
      <c r="B46" s="112" t="s">
        <v>271</v>
      </c>
      <c r="C46" s="112"/>
      <c r="D46" s="76">
        <v>3402</v>
      </c>
      <c r="E46" s="74"/>
      <c r="F46" s="167">
        <v>1.1</v>
      </c>
      <c r="G46" s="77">
        <v>3729</v>
      </c>
      <c r="H46" s="74"/>
      <c r="I46" s="167">
        <v>1.1</v>
      </c>
      <c r="J46" s="78">
        <v>-327</v>
      </c>
      <c r="K46" s="74"/>
      <c r="L46" s="76">
        <v>3514</v>
      </c>
      <c r="M46" s="74"/>
    </row>
    <row r="47" spans="1:13" ht="12" customHeight="1">
      <c r="A47" s="111" t="s">
        <v>37</v>
      </c>
      <c r="B47" s="111" t="s">
        <v>272</v>
      </c>
      <c r="C47" s="111"/>
      <c r="D47" s="76">
        <v>3430</v>
      </c>
      <c r="E47" s="40"/>
      <c r="F47" s="167">
        <v>0.8</v>
      </c>
      <c r="G47" s="77">
        <v>3780</v>
      </c>
      <c r="H47" s="40"/>
      <c r="I47" s="167">
        <v>1.4</v>
      </c>
      <c r="J47" s="78">
        <v>-350</v>
      </c>
      <c r="K47" s="40"/>
      <c r="L47" s="76">
        <v>3563</v>
      </c>
      <c r="M47" s="40"/>
    </row>
    <row r="48" spans="1:13" ht="12" customHeight="1">
      <c r="A48" s="112" t="s">
        <v>37</v>
      </c>
      <c r="B48" s="112" t="s">
        <v>273</v>
      </c>
      <c r="C48" s="112"/>
      <c r="D48" s="76">
        <v>3451</v>
      </c>
      <c r="E48" s="74"/>
      <c r="F48" s="167">
        <v>0.6</v>
      </c>
      <c r="G48" s="77">
        <v>3847</v>
      </c>
      <c r="H48" s="74"/>
      <c r="I48" s="167">
        <v>1.8</v>
      </c>
      <c r="J48" s="78">
        <v>-396</v>
      </c>
      <c r="K48" s="74"/>
      <c r="L48" s="76">
        <v>3627</v>
      </c>
      <c r="M48" s="76"/>
    </row>
    <row r="49" spans="1:13" ht="12" customHeight="1">
      <c r="A49" s="112" t="s">
        <v>37</v>
      </c>
      <c r="B49" s="112" t="s">
        <v>274</v>
      </c>
      <c r="C49" s="112"/>
      <c r="D49" s="76">
        <v>3469</v>
      </c>
      <c r="E49" s="74"/>
      <c r="F49" s="167">
        <v>0.5</v>
      </c>
      <c r="G49" s="77">
        <v>3924</v>
      </c>
      <c r="H49" s="74"/>
      <c r="I49" s="167">
        <v>2</v>
      </c>
      <c r="J49" s="78">
        <v>-455</v>
      </c>
      <c r="K49" s="74"/>
      <c r="L49" s="76">
        <v>3700</v>
      </c>
      <c r="M49" s="74"/>
    </row>
    <row r="50" spans="1:13" ht="12" customHeight="1">
      <c r="A50" s="112" t="s">
        <v>37</v>
      </c>
      <c r="B50" s="112" t="s">
        <v>275</v>
      </c>
      <c r="C50" s="112"/>
      <c r="D50" s="76">
        <v>3490</v>
      </c>
      <c r="E50" s="74"/>
      <c r="F50" s="167">
        <v>0.6</v>
      </c>
      <c r="G50" s="77">
        <v>4006</v>
      </c>
      <c r="H50" s="74"/>
      <c r="I50" s="167">
        <v>2.1</v>
      </c>
      <c r="J50" s="78">
        <v>-516</v>
      </c>
      <c r="K50" s="74"/>
      <c r="L50" s="76">
        <v>3775</v>
      </c>
      <c r="M50" s="74"/>
    </row>
    <row r="51" spans="1:13" ht="12" customHeight="1">
      <c r="A51" s="112" t="s">
        <v>37</v>
      </c>
      <c r="B51" s="112" t="s">
        <v>276</v>
      </c>
      <c r="C51" s="112"/>
      <c r="D51" s="76">
        <v>3515</v>
      </c>
      <c r="E51" s="74"/>
      <c r="F51" s="167">
        <v>0.7</v>
      </c>
      <c r="G51" s="77">
        <v>4082</v>
      </c>
      <c r="H51" s="74"/>
      <c r="I51" s="167">
        <v>1.9</v>
      </c>
      <c r="J51" s="78">
        <v>-566</v>
      </c>
      <c r="K51" s="74"/>
      <c r="L51" s="76">
        <v>3843</v>
      </c>
      <c r="M51" s="74"/>
    </row>
    <row r="52" spans="1:13" ht="12" customHeight="1">
      <c r="A52" s="112" t="s">
        <v>37</v>
      </c>
      <c r="B52" s="112" t="s">
        <v>277</v>
      </c>
      <c r="C52" s="119"/>
      <c r="D52" s="76">
        <v>3544</v>
      </c>
      <c r="E52" s="74"/>
      <c r="F52" s="167">
        <v>0.8</v>
      </c>
      <c r="G52" s="77">
        <v>4139</v>
      </c>
      <c r="H52" s="74"/>
      <c r="I52" s="167">
        <v>1.4</v>
      </c>
      <c r="J52" s="78">
        <v>-595</v>
      </c>
      <c r="K52" s="74"/>
      <c r="L52" s="76">
        <v>3893</v>
      </c>
      <c r="M52" s="74"/>
    </row>
    <row r="53" spans="1:13" ht="12" customHeight="1">
      <c r="A53" s="112" t="s">
        <v>37</v>
      </c>
      <c r="B53" s="112" t="s">
        <v>278</v>
      </c>
      <c r="C53" s="119"/>
      <c r="D53" s="76">
        <v>3574</v>
      </c>
      <c r="E53" s="74"/>
      <c r="F53" s="167">
        <v>0.8</v>
      </c>
      <c r="G53" s="77">
        <v>4177</v>
      </c>
      <c r="H53" s="74"/>
      <c r="I53" s="167">
        <v>0.9</v>
      </c>
      <c r="J53" s="78">
        <v>-603</v>
      </c>
      <c r="K53" s="74"/>
      <c r="L53" s="76">
        <v>3924</v>
      </c>
      <c r="M53" s="74"/>
    </row>
    <row r="54" spans="1:13" ht="12" customHeight="1">
      <c r="A54" s="310" t="s">
        <v>37</v>
      </c>
      <c r="B54" s="112" t="s">
        <v>267</v>
      </c>
      <c r="C54" s="119"/>
      <c r="D54" s="76">
        <v>3604</v>
      </c>
      <c r="E54" s="74"/>
      <c r="F54" s="167">
        <v>0.8</v>
      </c>
      <c r="G54" s="77">
        <v>4198</v>
      </c>
      <c r="H54" s="74"/>
      <c r="I54" s="167">
        <v>0.5</v>
      </c>
      <c r="J54" s="78">
        <v>-594</v>
      </c>
      <c r="K54" s="74"/>
      <c r="L54" s="76">
        <v>3940</v>
      </c>
      <c r="M54" s="74"/>
    </row>
    <row r="55" spans="1:13" ht="3" customHeight="1">
      <c r="A55" s="113"/>
      <c r="B55" s="113"/>
      <c r="C55" s="311"/>
      <c r="D55" s="79"/>
      <c r="E55" s="80"/>
      <c r="F55" s="312"/>
      <c r="G55" s="81"/>
      <c r="H55" s="80"/>
      <c r="I55" s="312"/>
      <c r="J55" s="82"/>
      <c r="K55" s="80"/>
      <c r="L55" s="79"/>
      <c r="M55" s="80"/>
    </row>
    <row r="56" spans="1:12" ht="7.5" customHeight="1">
      <c r="A56" s="33"/>
      <c r="B56" s="33"/>
      <c r="D56" s="24"/>
      <c r="F56" s="24"/>
      <c r="G56" s="24"/>
      <c r="I56" s="24"/>
      <c r="J56" s="25"/>
      <c r="L56" s="24"/>
    </row>
    <row r="57" spans="1:17" ht="11.25" customHeight="1">
      <c r="A57" s="316" t="s">
        <v>233</v>
      </c>
      <c r="B57" s="268"/>
      <c r="C57" s="268"/>
      <c r="D57" s="268"/>
      <c r="E57" s="268"/>
      <c r="F57" s="317"/>
      <c r="G57" s="317"/>
      <c r="H57" s="268"/>
      <c r="I57" s="268"/>
      <c r="J57" s="268"/>
      <c r="K57" s="268"/>
      <c r="L57" s="268"/>
      <c r="M57" s="268"/>
      <c r="N57" s="268"/>
      <c r="O57" s="268"/>
      <c r="P57" s="268"/>
      <c r="Q57" s="268"/>
    </row>
    <row r="58" spans="1:17" ht="11.25" customHeight="1">
      <c r="A58" s="316" t="s">
        <v>234</v>
      </c>
      <c r="B58" s="268"/>
      <c r="C58" s="268"/>
      <c r="D58" s="268"/>
      <c r="E58" s="268"/>
      <c r="F58" s="317"/>
      <c r="G58" s="317"/>
      <c r="H58" s="268"/>
      <c r="I58" s="268"/>
      <c r="J58" s="268"/>
      <c r="K58" s="268"/>
      <c r="L58" s="268"/>
      <c r="M58" s="268"/>
      <c r="N58" s="268"/>
      <c r="O58" s="268"/>
      <c r="P58" s="268"/>
      <c r="Q58" s="268"/>
    </row>
    <row r="59" spans="1:17" ht="11.25" customHeight="1">
      <c r="A59" s="316" t="s">
        <v>235</v>
      </c>
      <c r="B59" s="268"/>
      <c r="C59" s="268"/>
      <c r="D59" s="268"/>
      <c r="E59" s="268"/>
      <c r="F59" s="317"/>
      <c r="G59" s="317"/>
      <c r="H59" s="268"/>
      <c r="I59" s="268"/>
      <c r="J59" s="268"/>
      <c r="K59" s="268"/>
      <c r="L59" s="268"/>
      <c r="M59" s="268"/>
      <c r="N59" s="268"/>
      <c r="O59" s="268"/>
      <c r="P59" s="268"/>
      <c r="Q59" s="268"/>
    </row>
    <row r="60" spans="1:13" ht="12" customHeight="1">
      <c r="A60" s="34" t="s">
        <v>230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" customHeight="1">
      <c r="A61" s="34" t="s">
        <v>231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" customHeight="1">
      <c r="A62" s="34" t="s">
        <v>196</v>
      </c>
      <c r="B62" s="34"/>
      <c r="C62" s="34"/>
      <c r="D62" s="34"/>
      <c r="E62" s="34"/>
      <c r="F62" s="34"/>
      <c r="G62" s="34"/>
      <c r="H62" s="126"/>
      <c r="I62" s="34"/>
      <c r="J62" s="34"/>
      <c r="K62" s="34"/>
      <c r="L62" s="34"/>
      <c r="M62" s="34"/>
    </row>
    <row r="63" spans="1:2" s="322" customFormat="1" ht="11.25">
      <c r="A63" s="321" t="s">
        <v>232</v>
      </c>
      <c r="B63" s="321"/>
    </row>
  </sheetData>
  <mergeCells count="11">
    <mergeCell ref="J12:M12"/>
    <mergeCell ref="A1:B1"/>
    <mergeCell ref="D11:E11"/>
    <mergeCell ref="G11:H11"/>
    <mergeCell ref="A6:C10"/>
    <mergeCell ref="D6:E10"/>
    <mergeCell ref="G6:H10"/>
    <mergeCell ref="L6:M10"/>
    <mergeCell ref="I6:I10"/>
    <mergeCell ref="F6:F10"/>
    <mergeCell ref="J6:K10"/>
  </mergeCells>
  <printOptions horizontalCentered="1"/>
  <pageMargins left="0.27" right="0.26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4.00390625" style="204" customWidth="1"/>
    <col min="2" max="2" width="5.421875" style="204" customWidth="1"/>
    <col min="3" max="3" width="19.28125" style="70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204" customWidth="1"/>
  </cols>
  <sheetData>
    <row r="1" s="6" customFormat="1" ht="12.75" customHeight="1">
      <c r="A1" s="68" t="s">
        <v>19</v>
      </c>
    </row>
    <row r="2" s="6" customFormat="1" ht="6.75" customHeight="1">
      <c r="C2" s="68"/>
    </row>
    <row r="3" spans="1:12" s="181" customFormat="1" ht="15.75" customHeight="1">
      <c r="A3" s="176" t="s">
        <v>202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3:12" s="7" customFormat="1" ht="7.5" customHeight="1">
      <c r="C4" s="69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12" customHeight="1">
      <c r="A5" s="369" t="s">
        <v>162</v>
      </c>
      <c r="B5" s="369"/>
      <c r="C5" s="370"/>
      <c r="D5" s="10" t="s">
        <v>177</v>
      </c>
      <c r="E5" s="2"/>
      <c r="F5" s="2"/>
      <c r="G5" s="10" t="s">
        <v>15</v>
      </c>
      <c r="H5" s="2"/>
      <c r="I5" s="2"/>
      <c r="J5" s="10" t="s">
        <v>16</v>
      </c>
      <c r="K5" s="2"/>
      <c r="L5" s="2"/>
    </row>
    <row r="6" spans="1:12" s="1" customFormat="1" ht="12" customHeight="1">
      <c r="A6" s="371"/>
      <c r="B6" s="371"/>
      <c r="C6" s="372"/>
      <c r="D6" s="12" t="s">
        <v>252</v>
      </c>
      <c r="E6" s="9"/>
      <c r="F6" s="9"/>
      <c r="G6" s="12" t="s">
        <v>252</v>
      </c>
      <c r="H6" s="9"/>
      <c r="I6" s="9"/>
      <c r="J6" s="12" t="s">
        <v>252</v>
      </c>
      <c r="K6" s="9"/>
      <c r="L6" s="9"/>
    </row>
    <row r="7" spans="1:12" s="1" customFormat="1" ht="12" customHeight="1">
      <c r="A7" s="373" t="s">
        <v>137</v>
      </c>
      <c r="B7" s="374" t="s">
        <v>401</v>
      </c>
      <c r="C7" s="376" t="s">
        <v>53</v>
      </c>
      <c r="D7" s="13">
        <v>2007</v>
      </c>
      <c r="E7" s="13" t="s">
        <v>279</v>
      </c>
      <c r="F7" s="11" t="s">
        <v>10</v>
      </c>
      <c r="G7" s="13">
        <v>2007</v>
      </c>
      <c r="H7" s="13" t="s">
        <v>279</v>
      </c>
      <c r="I7" s="11" t="s">
        <v>10</v>
      </c>
      <c r="J7" s="13">
        <v>2007</v>
      </c>
      <c r="K7" s="13" t="s">
        <v>279</v>
      </c>
      <c r="L7" s="11" t="s">
        <v>10</v>
      </c>
    </row>
    <row r="8" spans="1:12" s="1" customFormat="1" ht="12" customHeight="1">
      <c r="A8" s="371"/>
      <c r="B8" s="375"/>
      <c r="C8" s="377"/>
      <c r="D8" s="12" t="s">
        <v>9</v>
      </c>
      <c r="E8" s="9"/>
      <c r="F8" s="13" t="s">
        <v>123</v>
      </c>
      <c r="G8" s="12" t="s">
        <v>9</v>
      </c>
      <c r="H8" s="9"/>
      <c r="I8" s="13" t="s">
        <v>123</v>
      </c>
      <c r="J8" s="12" t="s">
        <v>9</v>
      </c>
      <c r="K8" s="9"/>
      <c r="L8" s="13" t="s">
        <v>123</v>
      </c>
    </row>
    <row r="9" spans="3:12" s="1" customFormat="1" ht="15" customHeight="1">
      <c r="C9" s="7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>
      <c r="A10" s="368" t="s">
        <v>78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</row>
    <row r="11" spans="3:12" s="1" customFormat="1" ht="12" customHeight="1">
      <c r="C11" s="190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2:12" s="1" customFormat="1" ht="12" customHeight="1">
      <c r="B12" s="132">
        <v>96</v>
      </c>
      <c r="C12" s="40" t="s">
        <v>171</v>
      </c>
      <c r="D12" s="109">
        <v>1073.8387</v>
      </c>
      <c r="E12" s="109">
        <v>1411.779292</v>
      </c>
      <c r="F12" s="173">
        <v>31.470330879</v>
      </c>
      <c r="G12" s="109">
        <v>2975.68884</v>
      </c>
      <c r="H12" s="109">
        <v>3699.609188</v>
      </c>
      <c r="I12" s="173">
        <v>24.327824142</v>
      </c>
      <c r="J12" s="109">
        <v>12100.407474</v>
      </c>
      <c r="K12" s="109">
        <v>14656.65228</v>
      </c>
      <c r="L12" s="173">
        <v>21.125278727</v>
      </c>
    </row>
    <row r="13" spans="2:12" s="1" customFormat="1" ht="12" customHeight="1">
      <c r="B13" s="132">
        <v>95</v>
      </c>
      <c r="C13" s="40" t="s">
        <v>81</v>
      </c>
      <c r="D13" s="109">
        <v>470.715734</v>
      </c>
      <c r="E13" s="109">
        <v>448.949293</v>
      </c>
      <c r="F13" s="173">
        <v>-4.624115879</v>
      </c>
      <c r="G13" s="109">
        <v>1372.278997</v>
      </c>
      <c r="H13" s="109">
        <v>1444.381051</v>
      </c>
      <c r="I13" s="173">
        <v>5.254183308</v>
      </c>
      <c r="J13" s="109">
        <v>5614.404384</v>
      </c>
      <c r="K13" s="109">
        <v>6304.489675</v>
      </c>
      <c r="L13" s="173">
        <v>12.291335711</v>
      </c>
    </row>
    <row r="14" spans="2:12" s="1" customFormat="1" ht="12" customHeight="1">
      <c r="B14" s="132" t="s">
        <v>164</v>
      </c>
      <c r="C14" s="71" t="s">
        <v>165</v>
      </c>
      <c r="D14" s="109">
        <v>2193.985517</v>
      </c>
      <c r="E14" s="109">
        <v>2248.40394</v>
      </c>
      <c r="F14" s="173">
        <v>2.4803455893</v>
      </c>
      <c r="G14" s="109">
        <v>5941.258199</v>
      </c>
      <c r="H14" s="109">
        <v>6600.525262</v>
      </c>
      <c r="I14" s="173">
        <v>11.096421682</v>
      </c>
      <c r="J14" s="109">
        <v>23045.25334</v>
      </c>
      <c r="K14" s="109">
        <v>26080.791535</v>
      </c>
      <c r="L14" s="173">
        <v>13.172075612</v>
      </c>
    </row>
    <row r="15" spans="2:12" s="1" customFormat="1" ht="12" customHeight="1">
      <c r="B15" s="132" t="s">
        <v>166</v>
      </c>
      <c r="C15" s="71" t="s">
        <v>167</v>
      </c>
      <c r="D15" s="109">
        <v>2363.516632</v>
      </c>
      <c r="E15" s="109">
        <v>2664.726772</v>
      </c>
      <c r="F15" s="173">
        <v>12.744151487</v>
      </c>
      <c r="G15" s="109">
        <v>6348.883622</v>
      </c>
      <c r="H15" s="109">
        <v>7409.357273</v>
      </c>
      <c r="I15" s="173">
        <v>16.703309025</v>
      </c>
      <c r="J15" s="109">
        <v>24530.015049</v>
      </c>
      <c r="K15" s="109">
        <v>29194.084948</v>
      </c>
      <c r="L15" s="173">
        <v>19.013726203</v>
      </c>
    </row>
    <row r="16" spans="2:12" s="1" customFormat="1" ht="12" customHeight="1">
      <c r="B16" s="132" t="s">
        <v>168</v>
      </c>
      <c r="C16" s="71" t="s">
        <v>170</v>
      </c>
      <c r="D16" s="109">
        <v>399.678069</v>
      </c>
      <c r="E16" s="109">
        <v>410.405604</v>
      </c>
      <c r="F16" s="173">
        <v>2.6840439424</v>
      </c>
      <c r="G16" s="109">
        <v>1260.617332</v>
      </c>
      <c r="H16" s="109">
        <v>1315.222105</v>
      </c>
      <c r="I16" s="173">
        <v>4.3315898976</v>
      </c>
      <c r="J16" s="109">
        <v>5263.169316</v>
      </c>
      <c r="K16" s="109">
        <v>5851.270936</v>
      </c>
      <c r="L16" s="173">
        <v>11.173906532</v>
      </c>
    </row>
    <row r="17" spans="2:12" s="1" customFormat="1" ht="12" customHeight="1">
      <c r="B17" s="132" t="s">
        <v>54</v>
      </c>
      <c r="C17" s="71" t="s">
        <v>169</v>
      </c>
      <c r="D17" s="109">
        <v>353.760977</v>
      </c>
      <c r="E17" s="109">
        <v>441.277187</v>
      </c>
      <c r="F17" s="173">
        <v>24.73879701</v>
      </c>
      <c r="G17" s="109">
        <v>888.81858</v>
      </c>
      <c r="H17" s="109">
        <v>1053.760411</v>
      </c>
      <c r="I17" s="173">
        <v>18.557423833</v>
      </c>
      <c r="J17" s="109">
        <v>3357.524592</v>
      </c>
      <c r="K17" s="109">
        <v>4842.28689</v>
      </c>
      <c r="L17" s="173">
        <v>44.221933669</v>
      </c>
    </row>
    <row r="18" spans="3:12" s="1" customFormat="1" ht="15" customHeight="1">
      <c r="C18" s="70"/>
      <c r="D18" s="192"/>
      <c r="E18" s="192"/>
      <c r="F18" s="3"/>
      <c r="G18" s="192"/>
      <c r="H18" s="192"/>
      <c r="I18" s="3"/>
      <c r="J18" s="192"/>
      <c r="K18" s="192"/>
      <c r="L18" s="3"/>
    </row>
    <row r="19" spans="1:12" s="1" customFormat="1" ht="12" customHeight="1">
      <c r="A19" s="368" t="s">
        <v>110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</row>
    <row r="20" spans="3:12" s="1" customFormat="1" ht="12" customHeight="1">
      <c r="C20" s="94"/>
      <c r="D20" s="97"/>
      <c r="E20" s="97"/>
      <c r="F20" s="193"/>
      <c r="G20" s="97"/>
      <c r="H20" s="97"/>
      <c r="I20" s="193"/>
      <c r="J20" s="97"/>
      <c r="K20" s="97"/>
      <c r="L20" s="193"/>
    </row>
    <row r="21" spans="1:12" s="1" customFormat="1" ht="12" customHeight="1">
      <c r="A21" s="133" t="s">
        <v>55</v>
      </c>
      <c r="B21" s="132" t="s">
        <v>280</v>
      </c>
      <c r="C21" s="135" t="s">
        <v>281</v>
      </c>
      <c r="D21" s="171">
        <v>846.196632</v>
      </c>
      <c r="E21" s="171">
        <v>942.140373</v>
      </c>
      <c r="F21" s="173">
        <v>11.338232436</v>
      </c>
      <c r="G21" s="171">
        <v>2309.912754</v>
      </c>
      <c r="H21" s="171">
        <v>2862.454591</v>
      </c>
      <c r="I21" s="173">
        <v>23.920463491</v>
      </c>
      <c r="J21" s="171">
        <v>7595.086817</v>
      </c>
      <c r="K21" s="171">
        <v>9992.261068</v>
      </c>
      <c r="L21" s="173">
        <v>31.562170503</v>
      </c>
    </row>
    <row r="22" spans="1:12" s="1" customFormat="1" ht="12" customHeight="1">
      <c r="A22" s="133" t="s">
        <v>56</v>
      </c>
      <c r="B22" s="132" t="s">
        <v>282</v>
      </c>
      <c r="C22" s="135" t="s">
        <v>283</v>
      </c>
      <c r="D22" s="171">
        <v>368.902605</v>
      </c>
      <c r="E22" s="171">
        <v>338.135812</v>
      </c>
      <c r="F22" s="173">
        <v>-8.34008559</v>
      </c>
      <c r="G22" s="171">
        <v>931.240909</v>
      </c>
      <c r="H22" s="171">
        <v>934.329332</v>
      </c>
      <c r="I22" s="173">
        <v>0.3316459758</v>
      </c>
      <c r="J22" s="171">
        <v>4274.200113</v>
      </c>
      <c r="K22" s="171">
        <v>4077.516647</v>
      </c>
      <c r="L22" s="173">
        <v>-4.601643835</v>
      </c>
    </row>
    <row r="23" spans="1:12" s="1" customFormat="1" ht="12" customHeight="1">
      <c r="A23" s="133" t="s">
        <v>57</v>
      </c>
      <c r="B23" s="132" t="s">
        <v>284</v>
      </c>
      <c r="C23" s="135" t="s">
        <v>285</v>
      </c>
      <c r="D23" s="171">
        <v>303.496035</v>
      </c>
      <c r="E23" s="171">
        <v>354.538317</v>
      </c>
      <c r="F23" s="173">
        <v>16.818105054</v>
      </c>
      <c r="G23" s="171">
        <v>846.65855</v>
      </c>
      <c r="H23" s="171">
        <v>942.359507</v>
      </c>
      <c r="I23" s="173">
        <v>11.303370999</v>
      </c>
      <c r="J23" s="171">
        <v>3378.44546</v>
      </c>
      <c r="K23" s="171">
        <v>3505.181932</v>
      </c>
      <c r="L23" s="173">
        <v>3.7513250843</v>
      </c>
    </row>
    <row r="24" spans="1:12" s="1" customFormat="1" ht="12" customHeight="1">
      <c r="A24" s="133" t="s">
        <v>58</v>
      </c>
      <c r="B24" s="132" t="s">
        <v>286</v>
      </c>
      <c r="C24" s="135" t="s">
        <v>287</v>
      </c>
      <c r="D24" s="171">
        <v>145.112754</v>
      </c>
      <c r="E24" s="171">
        <v>222.497754</v>
      </c>
      <c r="F24" s="173">
        <v>53.32749732</v>
      </c>
      <c r="G24" s="171">
        <v>449.792169</v>
      </c>
      <c r="H24" s="171">
        <v>610.889544</v>
      </c>
      <c r="I24" s="173">
        <v>35.815958148</v>
      </c>
      <c r="J24" s="171">
        <v>1885.541862</v>
      </c>
      <c r="K24" s="171">
        <v>2316.204627</v>
      </c>
      <c r="L24" s="173">
        <v>22.840265373</v>
      </c>
    </row>
    <row r="25" spans="1:12" s="1" customFormat="1" ht="12" customHeight="1">
      <c r="A25" s="133" t="s">
        <v>59</v>
      </c>
      <c r="B25" s="132" t="s">
        <v>288</v>
      </c>
      <c r="C25" s="135" t="s">
        <v>289</v>
      </c>
      <c r="D25" s="171">
        <v>95.533542</v>
      </c>
      <c r="E25" s="171">
        <v>113.24555</v>
      </c>
      <c r="F25" s="173">
        <v>18.540093489</v>
      </c>
      <c r="G25" s="171">
        <v>370.778667</v>
      </c>
      <c r="H25" s="171">
        <v>350.998898</v>
      </c>
      <c r="I25" s="173">
        <v>-5.3346567</v>
      </c>
      <c r="J25" s="171">
        <v>1714.53246</v>
      </c>
      <c r="K25" s="171">
        <v>1628.701589</v>
      </c>
      <c r="L25" s="173">
        <v>-5.006080258</v>
      </c>
    </row>
    <row r="26" spans="1:12" s="1" customFormat="1" ht="12" customHeight="1">
      <c r="A26" s="133" t="s">
        <v>60</v>
      </c>
      <c r="B26" s="132" t="s">
        <v>290</v>
      </c>
      <c r="C26" s="135" t="s">
        <v>291</v>
      </c>
      <c r="D26" s="171">
        <v>113.173954</v>
      </c>
      <c r="E26" s="171">
        <v>136.450182</v>
      </c>
      <c r="F26" s="173">
        <v>20.566771043</v>
      </c>
      <c r="G26" s="171">
        <v>279.571728</v>
      </c>
      <c r="H26" s="171">
        <v>330.439285</v>
      </c>
      <c r="I26" s="173">
        <v>18.194814391</v>
      </c>
      <c r="J26" s="171">
        <v>1302.278653</v>
      </c>
      <c r="K26" s="171">
        <v>1429.877451</v>
      </c>
      <c r="L26" s="173">
        <v>9.7981179148</v>
      </c>
    </row>
    <row r="27" spans="1:12" s="1" customFormat="1" ht="12" customHeight="1">
      <c r="A27" s="133" t="s">
        <v>61</v>
      </c>
      <c r="B27" s="132" t="s">
        <v>292</v>
      </c>
      <c r="C27" s="135" t="s">
        <v>293</v>
      </c>
      <c r="D27" s="171">
        <v>74.547504</v>
      </c>
      <c r="E27" s="171">
        <v>91.320461</v>
      </c>
      <c r="F27" s="173">
        <v>22.499689594</v>
      </c>
      <c r="G27" s="171">
        <v>179.926254</v>
      </c>
      <c r="H27" s="171">
        <v>231.423114</v>
      </c>
      <c r="I27" s="173">
        <v>28.621092728</v>
      </c>
      <c r="J27" s="171">
        <v>709.670937</v>
      </c>
      <c r="K27" s="171">
        <v>1039.686125</v>
      </c>
      <c r="L27" s="173">
        <v>46.502564892</v>
      </c>
    </row>
    <row r="28" spans="1:12" s="1" customFormat="1" ht="12" customHeight="1">
      <c r="A28" s="133" t="s">
        <v>62</v>
      </c>
      <c r="B28" s="132" t="s">
        <v>294</v>
      </c>
      <c r="C28" s="135" t="s">
        <v>295</v>
      </c>
      <c r="D28" s="171">
        <v>45.212116</v>
      </c>
      <c r="E28" s="171">
        <v>80.187684</v>
      </c>
      <c r="F28" s="173">
        <v>77.358838945</v>
      </c>
      <c r="G28" s="171">
        <v>150.44432</v>
      </c>
      <c r="H28" s="171">
        <v>180.906604</v>
      </c>
      <c r="I28" s="173">
        <v>20.248211431</v>
      </c>
      <c r="J28" s="171">
        <v>568.993672</v>
      </c>
      <c r="K28" s="171">
        <v>947.148544</v>
      </c>
      <c r="L28" s="173">
        <v>66.460294834</v>
      </c>
    </row>
    <row r="29" spans="1:12" s="1" customFormat="1" ht="12" customHeight="1">
      <c r="A29" s="133" t="s">
        <v>63</v>
      </c>
      <c r="B29" s="132" t="s">
        <v>296</v>
      </c>
      <c r="C29" s="135" t="s">
        <v>297</v>
      </c>
      <c r="D29" s="171">
        <v>64.657147</v>
      </c>
      <c r="E29" s="171">
        <v>87.965607</v>
      </c>
      <c r="F29" s="173">
        <v>36.049317178</v>
      </c>
      <c r="G29" s="171">
        <v>144.104598</v>
      </c>
      <c r="H29" s="171">
        <v>206.937397</v>
      </c>
      <c r="I29" s="173">
        <v>43.602216634</v>
      </c>
      <c r="J29" s="171">
        <v>610.945598</v>
      </c>
      <c r="K29" s="171">
        <v>938.515015</v>
      </c>
      <c r="L29" s="173">
        <v>53.616789788</v>
      </c>
    </row>
    <row r="30" spans="1:12" s="1" customFormat="1" ht="12" customHeight="1">
      <c r="A30" s="98">
        <v>10</v>
      </c>
      <c r="B30" s="132" t="s">
        <v>298</v>
      </c>
      <c r="C30" s="135" t="s">
        <v>299</v>
      </c>
      <c r="D30" s="171">
        <v>51.848698</v>
      </c>
      <c r="E30" s="171">
        <v>70.803289</v>
      </c>
      <c r="F30" s="173">
        <v>36.557506227</v>
      </c>
      <c r="G30" s="171">
        <v>163.681872</v>
      </c>
      <c r="H30" s="171">
        <v>201.533954</v>
      </c>
      <c r="I30" s="173">
        <v>23.125396562</v>
      </c>
      <c r="J30" s="171">
        <v>730.439988</v>
      </c>
      <c r="K30" s="171">
        <v>907.737241</v>
      </c>
      <c r="L30" s="173">
        <v>24.272665231</v>
      </c>
    </row>
    <row r="31" spans="1:12" s="1" customFormat="1" ht="12" customHeight="1">
      <c r="A31" s="98">
        <v>11</v>
      </c>
      <c r="B31" s="132" t="s">
        <v>300</v>
      </c>
      <c r="C31" s="135" t="s">
        <v>301</v>
      </c>
      <c r="D31" s="171">
        <v>54.133343</v>
      </c>
      <c r="E31" s="171">
        <v>72.299022</v>
      </c>
      <c r="F31" s="173">
        <v>33.557282801</v>
      </c>
      <c r="G31" s="171">
        <v>159.618863</v>
      </c>
      <c r="H31" s="171">
        <v>161.492533</v>
      </c>
      <c r="I31" s="173">
        <v>1.1738399615</v>
      </c>
      <c r="J31" s="171">
        <v>535.381625</v>
      </c>
      <c r="K31" s="171">
        <v>829.226017</v>
      </c>
      <c r="L31" s="173">
        <v>54.885034951</v>
      </c>
    </row>
    <row r="32" spans="1:12" s="1" customFormat="1" ht="12" customHeight="1">
      <c r="A32" s="98">
        <v>12</v>
      </c>
      <c r="B32" s="132" t="s">
        <v>302</v>
      </c>
      <c r="C32" s="135" t="s">
        <v>303</v>
      </c>
      <c r="D32" s="171">
        <v>48.735828</v>
      </c>
      <c r="E32" s="171">
        <v>54.443355</v>
      </c>
      <c r="F32" s="173">
        <v>11.711152214</v>
      </c>
      <c r="G32" s="171">
        <v>165.997383</v>
      </c>
      <c r="H32" s="171">
        <v>177.145519</v>
      </c>
      <c r="I32" s="173">
        <v>6.7158504541</v>
      </c>
      <c r="J32" s="171">
        <v>787.516282</v>
      </c>
      <c r="K32" s="171">
        <v>765.003964</v>
      </c>
      <c r="L32" s="173">
        <v>-2.858647943</v>
      </c>
    </row>
    <row r="33" spans="1:12" s="1" customFormat="1" ht="12" customHeight="1">
      <c r="A33" s="98">
        <v>13</v>
      </c>
      <c r="B33" s="132" t="s">
        <v>304</v>
      </c>
      <c r="C33" s="135" t="s">
        <v>305</v>
      </c>
      <c r="D33" s="171">
        <v>78.246236</v>
      </c>
      <c r="E33" s="171">
        <v>77.45866</v>
      </c>
      <c r="F33" s="173">
        <v>-1.006535318</v>
      </c>
      <c r="G33" s="171">
        <v>159.269364</v>
      </c>
      <c r="H33" s="171">
        <v>187.123428</v>
      </c>
      <c r="I33" s="173">
        <v>17.48865149</v>
      </c>
      <c r="J33" s="171">
        <v>621.691778</v>
      </c>
      <c r="K33" s="171">
        <v>742.709843</v>
      </c>
      <c r="L33" s="173">
        <v>19.46592657</v>
      </c>
    </row>
    <row r="34" spans="1:12" s="1" customFormat="1" ht="12" customHeight="1">
      <c r="A34" s="98">
        <v>14</v>
      </c>
      <c r="B34" s="132" t="s">
        <v>306</v>
      </c>
      <c r="C34" s="135" t="s">
        <v>307</v>
      </c>
      <c r="D34" s="171">
        <v>54.531502</v>
      </c>
      <c r="E34" s="171">
        <v>54.868874</v>
      </c>
      <c r="F34" s="173">
        <v>0.618673588</v>
      </c>
      <c r="G34" s="171">
        <v>115.267365</v>
      </c>
      <c r="H34" s="171">
        <v>131.667838</v>
      </c>
      <c r="I34" s="173">
        <v>14.228201538</v>
      </c>
      <c r="J34" s="171">
        <v>484.248134</v>
      </c>
      <c r="K34" s="171">
        <v>728.601606</v>
      </c>
      <c r="L34" s="173">
        <v>50.460384841</v>
      </c>
    </row>
    <row r="35" spans="1:12" s="1" customFormat="1" ht="12" customHeight="1">
      <c r="A35" s="98">
        <v>15</v>
      </c>
      <c r="B35" s="132" t="s">
        <v>135</v>
      </c>
      <c r="C35" s="135" t="s">
        <v>308</v>
      </c>
      <c r="D35" s="171">
        <v>42.100253</v>
      </c>
      <c r="E35" s="171">
        <v>65.860875</v>
      </c>
      <c r="F35" s="173">
        <v>56.438192901</v>
      </c>
      <c r="G35" s="171">
        <v>145.487137</v>
      </c>
      <c r="H35" s="171">
        <v>201.211675</v>
      </c>
      <c r="I35" s="173">
        <v>38.302037657</v>
      </c>
      <c r="J35" s="171">
        <v>569.163845</v>
      </c>
      <c r="K35" s="171">
        <v>683.308552</v>
      </c>
      <c r="L35" s="173">
        <v>20.054806362</v>
      </c>
    </row>
    <row r="36" spans="1:12" s="1" customFormat="1" ht="12" customHeight="1">
      <c r="A36" s="98">
        <v>16</v>
      </c>
      <c r="B36" s="132" t="s">
        <v>309</v>
      </c>
      <c r="C36" s="135" t="s">
        <v>310</v>
      </c>
      <c r="D36" s="171">
        <v>53.104259</v>
      </c>
      <c r="E36" s="171">
        <v>51.350829</v>
      </c>
      <c r="F36" s="173">
        <v>-3.301863227</v>
      </c>
      <c r="G36" s="171">
        <v>98.761351</v>
      </c>
      <c r="H36" s="171">
        <v>95.308975</v>
      </c>
      <c r="I36" s="173">
        <v>-3.495675145</v>
      </c>
      <c r="J36" s="171">
        <v>277.144334</v>
      </c>
      <c r="K36" s="171">
        <v>650.0498</v>
      </c>
      <c r="L36" s="173">
        <v>134.55280165</v>
      </c>
    </row>
    <row r="37" spans="1:12" s="1" customFormat="1" ht="12" customHeight="1">
      <c r="A37" s="98">
        <v>17</v>
      </c>
      <c r="B37" s="132" t="s">
        <v>311</v>
      </c>
      <c r="C37" s="135" t="s">
        <v>312</v>
      </c>
      <c r="D37" s="171">
        <v>56.654099</v>
      </c>
      <c r="E37" s="171">
        <v>30.424684</v>
      </c>
      <c r="F37" s="173">
        <v>-46.2974709</v>
      </c>
      <c r="G37" s="171">
        <v>116.159558</v>
      </c>
      <c r="H37" s="171">
        <v>76.449166</v>
      </c>
      <c r="I37" s="173">
        <v>-34.18607361</v>
      </c>
      <c r="J37" s="171">
        <v>520.689982</v>
      </c>
      <c r="K37" s="171">
        <v>564.695636</v>
      </c>
      <c r="L37" s="173">
        <v>8.4514116886</v>
      </c>
    </row>
    <row r="38" spans="1:12" s="1" customFormat="1" ht="12" customHeight="1">
      <c r="A38" s="98">
        <v>18</v>
      </c>
      <c r="B38" s="132" t="s">
        <v>313</v>
      </c>
      <c r="C38" s="135" t="s">
        <v>314</v>
      </c>
      <c r="D38" s="171">
        <v>69.038734</v>
      </c>
      <c r="E38" s="171">
        <v>43.109219</v>
      </c>
      <c r="F38" s="173">
        <v>-37.55792364</v>
      </c>
      <c r="G38" s="171">
        <v>154.405781</v>
      </c>
      <c r="H38" s="171">
        <v>99.513893</v>
      </c>
      <c r="I38" s="173">
        <v>-35.55040986</v>
      </c>
      <c r="J38" s="171">
        <v>528.354737</v>
      </c>
      <c r="K38" s="171">
        <v>537.732176</v>
      </c>
      <c r="L38" s="173">
        <v>1.7748376883</v>
      </c>
    </row>
    <row r="39" spans="1:12" s="1" customFormat="1" ht="12" customHeight="1">
      <c r="A39" s="98">
        <v>19</v>
      </c>
      <c r="B39" s="132" t="s">
        <v>315</v>
      </c>
      <c r="C39" s="135" t="s">
        <v>316</v>
      </c>
      <c r="D39" s="171">
        <v>21.058341</v>
      </c>
      <c r="E39" s="171">
        <v>77.227176</v>
      </c>
      <c r="F39" s="173">
        <v>266.72962984</v>
      </c>
      <c r="G39" s="171">
        <v>83.719949</v>
      </c>
      <c r="H39" s="171">
        <v>234.541663</v>
      </c>
      <c r="I39" s="173">
        <v>180.1502698</v>
      </c>
      <c r="J39" s="171">
        <v>352.156453</v>
      </c>
      <c r="K39" s="171">
        <v>514.213176</v>
      </c>
      <c r="L39" s="173">
        <v>46.018388026</v>
      </c>
    </row>
    <row r="40" spans="1:12" s="1" customFormat="1" ht="12" customHeight="1">
      <c r="A40" s="98">
        <v>20</v>
      </c>
      <c r="B40" s="132" t="s">
        <v>317</v>
      </c>
      <c r="C40" s="135" t="s">
        <v>318</v>
      </c>
      <c r="D40" s="171">
        <v>50.416616</v>
      </c>
      <c r="E40" s="171">
        <v>32.456928</v>
      </c>
      <c r="F40" s="173">
        <v>-35.62255745</v>
      </c>
      <c r="G40" s="171">
        <v>128.049847</v>
      </c>
      <c r="H40" s="171">
        <v>99.069645</v>
      </c>
      <c r="I40" s="173">
        <v>-22.63196925</v>
      </c>
      <c r="J40" s="171">
        <v>533.271396</v>
      </c>
      <c r="K40" s="171">
        <v>510.63843</v>
      </c>
      <c r="L40" s="173">
        <v>-4.244174012</v>
      </c>
    </row>
    <row r="41" spans="3:12" s="1" customFormat="1" ht="15" customHeight="1">
      <c r="C41" s="70"/>
      <c r="D41" s="97"/>
      <c r="E41" s="97"/>
      <c r="F41" s="96"/>
      <c r="G41" s="97"/>
      <c r="H41" s="97"/>
      <c r="I41" s="96"/>
      <c r="J41" s="97"/>
      <c r="K41" s="97"/>
      <c r="L41" s="96"/>
    </row>
    <row r="42" spans="1:12" s="1" customFormat="1" ht="12" customHeight="1">
      <c r="A42" s="368" t="s">
        <v>17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</row>
    <row r="43" spans="3:12" s="1" customFormat="1" ht="12" customHeight="1">
      <c r="C43" s="194"/>
      <c r="D43" s="195"/>
      <c r="E43" s="195"/>
      <c r="F43" s="95"/>
      <c r="G43" s="195"/>
      <c r="H43" s="195"/>
      <c r="I43" s="95"/>
      <c r="J43" s="195"/>
      <c r="K43" s="195"/>
      <c r="L43" s="95"/>
    </row>
    <row r="44" spans="2:12" s="1" customFormat="1" ht="12" customHeight="1">
      <c r="B44" s="283" t="s">
        <v>64</v>
      </c>
      <c r="C44" s="71" t="s">
        <v>110</v>
      </c>
      <c r="D44" s="171">
        <v>2636.700198</v>
      </c>
      <c r="E44" s="171">
        <v>2996.784651</v>
      </c>
      <c r="F44" s="173">
        <v>13.65663238</v>
      </c>
      <c r="G44" s="171">
        <v>7152.848419</v>
      </c>
      <c r="H44" s="171">
        <v>8315.796561</v>
      </c>
      <c r="I44" s="173">
        <v>16.258531901</v>
      </c>
      <c r="J44" s="171">
        <v>27979.754126</v>
      </c>
      <c r="K44" s="171">
        <v>33309.009439</v>
      </c>
      <c r="L44" s="173">
        <v>19.04682682</v>
      </c>
    </row>
    <row r="45" spans="2:12" s="1" customFormat="1" ht="12" customHeight="1">
      <c r="B45" s="283" t="s">
        <v>64</v>
      </c>
      <c r="C45" s="71" t="s">
        <v>176</v>
      </c>
      <c r="D45" s="171">
        <v>13.725497</v>
      </c>
      <c r="E45" s="171">
        <v>10.652353</v>
      </c>
      <c r="F45" s="173">
        <v>-22.39003804</v>
      </c>
      <c r="G45" s="171">
        <v>78.516486</v>
      </c>
      <c r="H45" s="171">
        <v>106.318905</v>
      </c>
      <c r="I45" s="173">
        <v>35.409657788</v>
      </c>
      <c r="J45" s="171">
        <v>247.631426</v>
      </c>
      <c r="K45" s="171">
        <v>348.151379</v>
      </c>
      <c r="L45" s="173">
        <v>40.592567197</v>
      </c>
    </row>
    <row r="46" spans="2:12" s="1" customFormat="1" ht="12" customHeight="1">
      <c r="B46" s="283" t="s">
        <v>64</v>
      </c>
      <c r="C46" s="71" t="s">
        <v>18</v>
      </c>
      <c r="D46" s="171">
        <v>693.903892</v>
      </c>
      <c r="E46" s="171">
        <v>794.822231</v>
      </c>
      <c r="F46" s="173">
        <v>14.543561459</v>
      </c>
      <c r="G46" s="171">
        <v>1652.917429</v>
      </c>
      <c r="H46" s="171">
        <v>2065.053177</v>
      </c>
      <c r="I46" s="173">
        <v>24.933837636</v>
      </c>
      <c r="J46" s="171">
        <v>6694.240394</v>
      </c>
      <c r="K46" s="171">
        <v>8376.519184</v>
      </c>
      <c r="L46" s="173">
        <v>25.130241685</v>
      </c>
    </row>
    <row r="47" spans="2:12" s="1" customFormat="1" ht="7.5" customHeight="1">
      <c r="B47" s="284"/>
      <c r="C47" s="194"/>
      <c r="D47" s="196" t="s">
        <v>2</v>
      </c>
      <c r="E47" s="196"/>
      <c r="F47" s="197"/>
      <c r="G47" s="196"/>
      <c r="H47" s="196"/>
      <c r="I47" s="197"/>
      <c r="J47" s="196"/>
      <c r="K47" s="196"/>
      <c r="L47" s="197"/>
    </row>
    <row r="48" spans="2:12" s="1" customFormat="1" ht="12" customHeight="1">
      <c r="B48" s="283" t="s">
        <v>64</v>
      </c>
      <c r="C48" s="198" t="s">
        <v>86</v>
      </c>
      <c r="D48" s="109">
        <v>3344.329587</v>
      </c>
      <c r="E48" s="109">
        <v>3802.259235</v>
      </c>
      <c r="F48" s="17">
        <v>13.692718857</v>
      </c>
      <c r="G48" s="109">
        <v>8884.282334</v>
      </c>
      <c r="H48" s="109">
        <v>10487.168643</v>
      </c>
      <c r="I48" s="17">
        <v>18.041820923</v>
      </c>
      <c r="J48" s="109">
        <v>34921.625946</v>
      </c>
      <c r="K48" s="109">
        <v>42033.680002</v>
      </c>
      <c r="L48" s="17">
        <v>20.365758648</v>
      </c>
    </row>
    <row r="49" spans="2:12" s="1" customFormat="1" ht="7.5" customHeight="1">
      <c r="B49" s="284"/>
      <c r="C49" s="198"/>
      <c r="D49" s="199"/>
      <c r="E49" s="199"/>
      <c r="F49" s="200"/>
      <c r="G49" s="199"/>
      <c r="H49" s="199"/>
      <c r="I49" s="200"/>
      <c r="J49" s="199"/>
      <c r="K49" s="199"/>
      <c r="L49" s="200"/>
    </row>
    <row r="50" spans="2:12" s="1" customFormat="1" ht="12" customHeight="1">
      <c r="B50" s="283" t="s">
        <v>64</v>
      </c>
      <c r="C50" s="198" t="s">
        <v>87</v>
      </c>
      <c r="D50" s="199"/>
      <c r="E50" s="199"/>
      <c r="F50" s="200"/>
      <c r="G50" s="199"/>
      <c r="H50" s="199"/>
      <c r="I50" s="200"/>
      <c r="J50" s="199"/>
      <c r="K50" s="199"/>
      <c r="L50" s="200"/>
    </row>
    <row r="51" spans="3:12" s="1" customFormat="1" ht="12" customHeight="1">
      <c r="C51" s="198" t="s">
        <v>88</v>
      </c>
      <c r="D51" s="109">
        <v>23.590518</v>
      </c>
      <c r="E51" s="109">
        <v>31.549973</v>
      </c>
      <c r="F51" s="173">
        <v>33.740060307</v>
      </c>
      <c r="G51" s="109">
        <v>77.440303</v>
      </c>
      <c r="H51" s="109">
        <v>105.386662</v>
      </c>
      <c r="I51" s="173">
        <v>36.087615773</v>
      </c>
      <c r="J51" s="109">
        <v>320.066347</v>
      </c>
      <c r="K51" s="109">
        <v>416.545672</v>
      </c>
      <c r="L51" s="173">
        <v>30.143539271</v>
      </c>
    </row>
    <row r="52" spans="1:12" s="1" customFormat="1" ht="12" customHeight="1">
      <c r="A52" s="71"/>
      <c r="C52" s="198"/>
      <c r="D52" s="202"/>
      <c r="E52" s="202"/>
      <c r="F52" s="162"/>
      <c r="G52" s="202"/>
      <c r="H52" s="202"/>
      <c r="I52" s="162"/>
      <c r="J52" s="202"/>
      <c r="K52" s="202"/>
      <c r="L52" s="162"/>
    </row>
    <row r="53" spans="1:12" s="1" customFormat="1" ht="15" customHeight="1">
      <c r="A53" s="230"/>
      <c r="B53" s="231">
        <v>99</v>
      </c>
      <c r="C53" s="232" t="s">
        <v>89</v>
      </c>
      <c r="D53" s="233">
        <v>3367.920105</v>
      </c>
      <c r="E53" s="233">
        <v>3833.809208</v>
      </c>
      <c r="F53" s="234">
        <v>13.833139994</v>
      </c>
      <c r="G53" s="233">
        <v>8961.722637</v>
      </c>
      <c r="H53" s="233">
        <v>10592.555305</v>
      </c>
      <c r="I53" s="234">
        <v>18.19775878</v>
      </c>
      <c r="J53" s="233">
        <v>35241.692293</v>
      </c>
      <c r="K53" s="233">
        <v>42450.225674</v>
      </c>
      <c r="L53" s="234">
        <v>20.454560811</v>
      </c>
    </row>
    <row r="54" spans="4:12" s="1" customFormat="1" ht="7.5" customHeight="1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>
      <c r="A55" s="72" t="s">
        <v>236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s="1" customFormat="1" ht="11.25" customHeight="1">
      <c r="A56" s="72" t="s">
        <v>147</v>
      </c>
      <c r="D56" s="14"/>
      <c r="E56" s="14"/>
      <c r="F56" s="14"/>
      <c r="G56" s="14"/>
      <c r="H56" s="14"/>
      <c r="I56" s="14"/>
      <c r="J56" s="14"/>
      <c r="K56" s="14"/>
      <c r="L56" s="14"/>
    </row>
    <row r="57" spans="1:12" s="1" customFormat="1" ht="11.25" customHeight="1">
      <c r="A57" s="72" t="s">
        <v>201</v>
      </c>
      <c r="D57" s="14"/>
      <c r="E57" s="14"/>
      <c r="F57" s="14"/>
      <c r="G57" s="14"/>
      <c r="H57" s="14"/>
      <c r="I57" s="14"/>
      <c r="J57" s="14"/>
      <c r="K57" s="14"/>
      <c r="L57" s="14"/>
    </row>
    <row r="58" spans="1:12" s="1" customFormat="1" ht="13.5" customHeight="1">
      <c r="A58" s="72" t="s">
        <v>139</v>
      </c>
      <c r="D58" s="14"/>
      <c r="E58" s="14"/>
      <c r="F58" s="14"/>
      <c r="G58" s="14"/>
      <c r="H58" s="14"/>
      <c r="I58" s="14"/>
      <c r="J58" s="14"/>
      <c r="K58" s="14"/>
      <c r="L58" s="14"/>
    </row>
    <row r="59" spans="1:12" s="1" customFormat="1" ht="11.25" customHeight="1">
      <c r="A59" s="72" t="s">
        <v>142</v>
      </c>
      <c r="D59" s="14"/>
      <c r="E59" s="14"/>
      <c r="F59" s="14"/>
      <c r="G59" s="14"/>
      <c r="H59" s="14"/>
      <c r="I59" s="14"/>
      <c r="J59" s="14"/>
      <c r="K59" s="14"/>
      <c r="L59" s="14"/>
    </row>
    <row r="60" spans="1:12" s="1" customFormat="1" ht="11.25" customHeight="1">
      <c r="A60" s="270" t="s">
        <v>178</v>
      </c>
      <c r="B60" s="265"/>
      <c r="C60" s="265"/>
      <c r="D60" s="271"/>
      <c r="E60" s="271"/>
      <c r="F60" s="271"/>
      <c r="G60" s="271"/>
      <c r="H60" s="271"/>
      <c r="I60" s="271"/>
      <c r="J60" s="271"/>
      <c r="K60" s="271"/>
      <c r="L60" s="271"/>
    </row>
    <row r="61" spans="1:12" s="1" customFormat="1" ht="11.25" customHeight="1">
      <c r="A61" s="72" t="s">
        <v>143</v>
      </c>
      <c r="D61" s="14"/>
      <c r="E61" s="14"/>
      <c r="F61" s="14"/>
      <c r="G61" s="14"/>
      <c r="H61" s="14"/>
      <c r="I61" s="14"/>
      <c r="J61" s="14"/>
      <c r="K61" s="14"/>
      <c r="L61" s="14"/>
    </row>
    <row r="62" spans="1:12" s="1" customFormat="1" ht="11.25" customHeight="1">
      <c r="A62" s="227" t="str">
        <f>IF(G68="HK ","SAR – Special Administrative Region.","")</f>
        <v>SAR – Special Administrative Region.</v>
      </c>
      <c r="D62" s="2"/>
      <c r="E62" s="2"/>
      <c r="F62" s="2"/>
      <c r="G62" s="2"/>
      <c r="H62" s="2"/>
      <c r="I62" s="2"/>
      <c r="J62" s="2"/>
      <c r="K62" s="2"/>
      <c r="L62" s="2"/>
    </row>
    <row r="63" spans="4:12" s="1" customFormat="1" ht="6" customHeight="1">
      <c r="D63" s="2"/>
      <c r="E63" s="2"/>
      <c r="F63" s="2"/>
      <c r="G63" s="2"/>
      <c r="H63" s="2"/>
      <c r="I63" s="2"/>
      <c r="J63" s="2"/>
      <c r="K63" s="2"/>
      <c r="L63" s="2"/>
    </row>
    <row r="64" ht="10.5" customHeight="1">
      <c r="A64" s="203" t="s">
        <v>79</v>
      </c>
    </row>
    <row r="65" ht="11.25" customHeight="1">
      <c r="A65" s="89" t="s">
        <v>136</v>
      </c>
    </row>
    <row r="66" ht="11.25" customHeight="1">
      <c r="A66" s="285" t="s">
        <v>175</v>
      </c>
    </row>
    <row r="67" spans="1:14" ht="11.25">
      <c r="A67" s="295">
        <f>IF(I68="","","… not applicable")</f>
      </c>
      <c r="B67" s="14"/>
      <c r="C67" s="14"/>
      <c r="M67" s="239"/>
      <c r="N67" s="238"/>
    </row>
    <row r="68" spans="1:15" ht="12.75">
      <c r="A68" s="297"/>
      <c r="B68" s="297"/>
      <c r="C68" s="297"/>
      <c r="D68" s="297"/>
      <c r="E68" s="297"/>
      <c r="F68" s="297" t="s">
        <v>135</v>
      </c>
      <c r="G68" s="297" t="str">
        <f>IF(ISNA(VLOOKUP(F68,B21:B40,1,FALSE)),"no match",VLOOKUP(F68,B21:B40,1,FALSE))</f>
        <v>HK </v>
      </c>
      <c r="H68" s="297" t="e">
        <f>+VLOOKUP(I69,F21:F40,1,FALSE)</f>
        <v>#N/A</v>
      </c>
      <c r="I68" s="297">
        <f>IF(ISNA(HLOOKUP(I69,J68:O68,1,FALSE)),"",HLOOKUP(I69,J68:O68,1,FALSE))</f>
      </c>
      <c r="J68" s="297" t="str">
        <f>IF(ISNA(VLOOKUP($I69,$F$12:$F$53,1,FALSE)),"no match",VLOOKUP(I69,$F$12:$F$53,1,FALSE))</f>
        <v>no match</v>
      </c>
      <c r="K68" s="297" t="str">
        <f>IF(ISNA(VLOOKUP(I69,$I$12:$I$53,1,FALSE)),"no match",VLOOKUP(I69,$I$12:$I$53,1,FALSE))</f>
        <v>no match</v>
      </c>
      <c r="L68" s="297" t="str">
        <f>IF(ISNA(VLOOKUP(I69,$L$12:$L$53,1,FALSE)),"no match",VLOOKUP(I69,$L$12:$L$53,1,FALSE))</f>
        <v>no match</v>
      </c>
      <c r="M68" s="297" t="str">
        <f>IF(ISNA(VLOOKUP("  ",$F$12:$F$53,1,FALSE)),"no match","…")</f>
        <v>no match</v>
      </c>
      <c r="N68" s="298" t="str">
        <f>IF(ISNA(VLOOKUP("  ",$I$12:$I$53,1,FALSE)),"no match","…")</f>
        <v>no match</v>
      </c>
      <c r="O68" s="298" t="str">
        <f>IF(ISNA(VLOOKUP("  ",$L$12:$L$53,1,FALSE)),"no match","…")</f>
        <v>no match</v>
      </c>
    </row>
    <row r="69" spans="1:15" ht="12.75">
      <c r="A69" s="297"/>
      <c r="B69" s="297"/>
      <c r="C69" s="297"/>
      <c r="D69" s="297"/>
      <c r="E69" s="297"/>
      <c r="F69" s="297"/>
      <c r="G69" s="297"/>
      <c r="H69" s="297"/>
      <c r="I69" s="297" t="s">
        <v>140</v>
      </c>
      <c r="J69" s="299"/>
      <c r="K69" s="297"/>
      <c r="L69" s="297"/>
      <c r="M69" s="297"/>
      <c r="N69" s="298"/>
      <c r="O69" s="298"/>
    </row>
    <row r="70" spans="1:15" ht="12.75">
      <c r="A70" s="297"/>
      <c r="B70" s="297"/>
      <c r="C70" s="297"/>
      <c r="D70" s="297"/>
      <c r="E70" s="297"/>
      <c r="F70" s="297"/>
      <c r="G70" s="297"/>
      <c r="H70" s="297" t="e">
        <f>+IF(H68&lt;&gt;I68,1,0)</f>
        <v>#N/A</v>
      </c>
      <c r="I70" s="297"/>
      <c r="J70" s="297"/>
      <c r="K70" s="297"/>
      <c r="L70" s="297"/>
      <c r="M70" s="297"/>
      <c r="N70" s="298"/>
      <c r="O70" s="298"/>
    </row>
    <row r="71" spans="4:12" ht="11.25">
      <c r="D71" s="229"/>
      <c r="E71" s="229"/>
      <c r="F71" s="239"/>
      <c r="G71" s="239"/>
      <c r="H71" s="239"/>
      <c r="I71" s="239"/>
      <c r="J71" s="239"/>
      <c r="K71" s="239"/>
      <c r="L71" s="239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rintOptions horizontalCentered="1"/>
  <pageMargins left="0.27" right="0.29" top="0.5511811023622047" bottom="0.3937007874015748" header="0.31496062992125984" footer="0.31496062992125984"/>
  <pageSetup horizontalDpi="600" verticalDpi="600" orientation="portrait" paperSize="9" scale="95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4.00390625" style="1" customWidth="1"/>
    <col min="2" max="2" width="4.421875" style="1" customWidth="1"/>
    <col min="3" max="3" width="19.28125" style="1" customWidth="1"/>
    <col min="4" max="5" width="7.57421875" style="1" customWidth="1"/>
    <col min="6" max="6" width="7.28125" style="1" customWidth="1"/>
    <col min="7" max="8" width="7.7109375" style="1" customWidth="1"/>
    <col min="9" max="9" width="7.28125" style="1" customWidth="1"/>
    <col min="10" max="11" width="8.28125" style="1" customWidth="1"/>
    <col min="12" max="12" width="7.28125" style="1" customWidth="1"/>
    <col min="13" max="16384" width="9.7109375" style="1" customWidth="1"/>
  </cols>
  <sheetData>
    <row r="1" s="6" customFormat="1" ht="12.75" customHeight="1">
      <c r="A1" t="s">
        <v>20</v>
      </c>
    </row>
    <row r="2" s="6" customFormat="1" ht="7.5" customHeight="1">
      <c r="C2" s="68"/>
    </row>
    <row r="3" spans="1:12" s="181" customFormat="1" ht="17.25" customHeight="1">
      <c r="A3" s="176" t="s">
        <v>200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3:12" s="7" customFormat="1" ht="7.5" customHeight="1">
      <c r="C4" s="69"/>
      <c r="D4" s="8"/>
      <c r="E4" s="8"/>
      <c r="F4" s="8"/>
      <c r="G4" s="8"/>
      <c r="H4" s="8"/>
      <c r="I4" s="8"/>
      <c r="J4" s="8"/>
      <c r="K4" s="8"/>
      <c r="L4" s="8"/>
    </row>
    <row r="5" spans="1:12" ht="12" customHeight="1">
      <c r="A5" s="369" t="s">
        <v>163</v>
      </c>
      <c r="B5" s="369"/>
      <c r="C5" s="370"/>
      <c r="D5" s="10" t="s">
        <v>177</v>
      </c>
      <c r="E5" s="2"/>
      <c r="F5" s="2"/>
      <c r="G5" s="10" t="s">
        <v>15</v>
      </c>
      <c r="H5" s="2"/>
      <c r="I5" s="2"/>
      <c r="J5" s="10" t="s">
        <v>16</v>
      </c>
      <c r="K5" s="2"/>
      <c r="L5" s="2"/>
    </row>
    <row r="6" spans="1:12" ht="12" customHeight="1">
      <c r="A6" s="371"/>
      <c r="B6" s="371"/>
      <c r="C6" s="372"/>
      <c r="D6" s="12" t="s">
        <v>252</v>
      </c>
      <c r="E6" s="9"/>
      <c r="F6" s="9"/>
      <c r="G6" s="12" t="s">
        <v>252</v>
      </c>
      <c r="H6" s="9"/>
      <c r="I6" s="9"/>
      <c r="J6" s="12" t="s">
        <v>252</v>
      </c>
      <c r="K6" s="9"/>
      <c r="L6" s="9"/>
    </row>
    <row r="7" spans="1:12" ht="12" customHeight="1">
      <c r="A7" s="373" t="s">
        <v>52</v>
      </c>
      <c r="B7" s="374" t="s">
        <v>402</v>
      </c>
      <c r="C7" s="376" t="s">
        <v>53</v>
      </c>
      <c r="D7" s="13">
        <v>2007</v>
      </c>
      <c r="E7" s="13" t="s">
        <v>279</v>
      </c>
      <c r="F7" s="11" t="s">
        <v>10</v>
      </c>
      <c r="G7" s="13">
        <v>2007</v>
      </c>
      <c r="H7" s="13" t="s">
        <v>279</v>
      </c>
      <c r="I7" s="11" t="s">
        <v>10</v>
      </c>
      <c r="J7" s="13">
        <v>2007</v>
      </c>
      <c r="K7" s="13" t="s">
        <v>279</v>
      </c>
      <c r="L7" s="11" t="s">
        <v>10</v>
      </c>
    </row>
    <row r="8" spans="1:12" ht="12" customHeight="1">
      <c r="A8" s="371"/>
      <c r="B8" s="375"/>
      <c r="C8" s="377"/>
      <c r="D8" s="12" t="s">
        <v>9</v>
      </c>
      <c r="E8" s="9"/>
      <c r="F8" s="13" t="s">
        <v>123</v>
      </c>
      <c r="G8" s="12" t="s">
        <v>9</v>
      </c>
      <c r="H8" s="9"/>
      <c r="I8" s="13" t="s">
        <v>123</v>
      </c>
      <c r="J8" s="12" t="s">
        <v>9</v>
      </c>
      <c r="K8" s="9"/>
      <c r="L8" s="13" t="s">
        <v>123</v>
      </c>
    </row>
    <row r="9" spans="3:12" ht="15" customHeight="1">
      <c r="C9" s="94"/>
      <c r="D9" s="101"/>
      <c r="E9" s="101"/>
      <c r="F9" s="102"/>
      <c r="G9" s="101"/>
      <c r="H9" s="101"/>
      <c r="I9" s="102"/>
      <c r="J9" s="101"/>
      <c r="K9" s="101"/>
      <c r="L9" s="102"/>
    </row>
    <row r="10" spans="1:12" ht="12" customHeight="1">
      <c r="A10" s="368" t="s">
        <v>78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</row>
    <row r="11" spans="3:12" ht="12" customHeight="1">
      <c r="C11" s="70"/>
      <c r="D11" s="3"/>
      <c r="E11" s="3"/>
      <c r="F11" s="3"/>
      <c r="G11" s="3"/>
      <c r="H11" s="3"/>
      <c r="I11" s="3"/>
      <c r="J11" s="3"/>
      <c r="K11" s="3"/>
      <c r="L11" s="3"/>
    </row>
    <row r="12" spans="2:12" ht="12" customHeight="1">
      <c r="B12" s="132">
        <v>96</v>
      </c>
      <c r="C12" s="40" t="s">
        <v>171</v>
      </c>
      <c r="D12" s="109">
        <v>1789.467895</v>
      </c>
      <c r="E12" s="109">
        <v>2145.177372</v>
      </c>
      <c r="F12" s="173">
        <v>19.877946846</v>
      </c>
      <c r="G12" s="109">
        <v>4801.475002</v>
      </c>
      <c r="H12" s="109">
        <v>5690.205193</v>
      </c>
      <c r="I12" s="173">
        <v>18.509524482</v>
      </c>
      <c r="J12" s="109">
        <v>17325.646339</v>
      </c>
      <c r="K12" s="109">
        <v>20841.991327</v>
      </c>
      <c r="L12" s="173">
        <v>20.295606405</v>
      </c>
    </row>
    <row r="13" spans="2:12" ht="12" customHeight="1">
      <c r="B13" s="132">
        <v>95</v>
      </c>
      <c r="C13" s="40" t="s">
        <v>81</v>
      </c>
      <c r="D13" s="109">
        <v>619.374766</v>
      </c>
      <c r="E13" s="109">
        <v>713.805808</v>
      </c>
      <c r="F13" s="173">
        <v>15.246188121</v>
      </c>
      <c r="G13" s="109">
        <v>1889.556778</v>
      </c>
      <c r="H13" s="109">
        <v>2098.180466</v>
      </c>
      <c r="I13" s="173">
        <v>11.040879556</v>
      </c>
      <c r="J13" s="109">
        <v>7349.557319</v>
      </c>
      <c r="K13" s="109">
        <v>7903.38289</v>
      </c>
      <c r="L13" s="173">
        <v>7.5354956355</v>
      </c>
    </row>
    <row r="14" spans="2:12" ht="12" customHeight="1">
      <c r="B14" s="132" t="s">
        <v>164</v>
      </c>
      <c r="C14" s="71" t="s">
        <v>165</v>
      </c>
      <c r="D14" s="109">
        <v>2508.118929</v>
      </c>
      <c r="E14" s="109">
        <v>2677.094778</v>
      </c>
      <c r="F14" s="173">
        <v>6.7371545682</v>
      </c>
      <c r="G14" s="109">
        <v>6813.283156</v>
      </c>
      <c r="H14" s="109">
        <v>7764.856181</v>
      </c>
      <c r="I14" s="173">
        <v>13.96643884</v>
      </c>
      <c r="J14" s="109">
        <v>25832.931261</v>
      </c>
      <c r="K14" s="109">
        <v>27510.77863</v>
      </c>
      <c r="L14" s="173">
        <v>6.49499413</v>
      </c>
    </row>
    <row r="15" spans="2:12" ht="12" customHeight="1">
      <c r="B15" s="132" t="s">
        <v>166</v>
      </c>
      <c r="C15" s="71" t="s">
        <v>167</v>
      </c>
      <c r="D15" s="109">
        <v>3164.089639</v>
      </c>
      <c r="E15" s="109">
        <v>3571.349284</v>
      </c>
      <c r="F15" s="173">
        <v>12.87130554</v>
      </c>
      <c r="G15" s="109">
        <v>8388.290512</v>
      </c>
      <c r="H15" s="109">
        <v>9861.616742</v>
      </c>
      <c r="I15" s="173">
        <v>17.564082072</v>
      </c>
      <c r="J15" s="109">
        <v>30583.562208</v>
      </c>
      <c r="K15" s="109">
        <v>34866.305379</v>
      </c>
      <c r="L15" s="173">
        <v>14.003415109</v>
      </c>
    </row>
    <row r="16" spans="2:12" ht="12" customHeight="1">
      <c r="B16" s="132" t="s">
        <v>168</v>
      </c>
      <c r="C16" s="71" t="s">
        <v>170</v>
      </c>
      <c r="D16" s="109">
        <v>588.365823</v>
      </c>
      <c r="E16" s="109">
        <v>678.149454</v>
      </c>
      <c r="F16" s="173">
        <v>15.259831127</v>
      </c>
      <c r="G16" s="109">
        <v>1795.647892</v>
      </c>
      <c r="H16" s="109">
        <v>2003.433417</v>
      </c>
      <c r="I16" s="173">
        <v>11.571618574</v>
      </c>
      <c r="J16" s="109">
        <v>7008.399583</v>
      </c>
      <c r="K16" s="109">
        <v>7453.774771</v>
      </c>
      <c r="L16" s="173">
        <v>6.3548772116</v>
      </c>
    </row>
    <row r="17" spans="2:12" ht="12" customHeight="1">
      <c r="B17" s="132" t="s">
        <v>54</v>
      </c>
      <c r="C17" s="71" t="s">
        <v>169</v>
      </c>
      <c r="D17" s="109">
        <v>600.565364</v>
      </c>
      <c r="E17" s="109">
        <v>815.701854</v>
      </c>
      <c r="F17" s="173">
        <v>35.822327243</v>
      </c>
      <c r="G17" s="109">
        <v>1555.916874</v>
      </c>
      <c r="H17" s="109">
        <v>1961.14102</v>
      </c>
      <c r="I17" s="173">
        <v>26.044074254</v>
      </c>
      <c r="J17" s="109">
        <v>5386.077124</v>
      </c>
      <c r="K17" s="109">
        <v>7665.249679</v>
      </c>
      <c r="L17" s="173">
        <v>42.316002956</v>
      </c>
    </row>
    <row r="18" spans="3:12" ht="15" customHeight="1">
      <c r="C18" s="7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>
      <c r="A19" s="368" t="s">
        <v>84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</row>
    <row r="20" spans="3:12" ht="12" customHeight="1">
      <c r="C20" s="94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2" customHeight="1">
      <c r="A21" s="133" t="s">
        <v>55</v>
      </c>
      <c r="B21" s="132" t="s">
        <v>280</v>
      </c>
      <c r="C21" s="135" t="s">
        <v>281</v>
      </c>
      <c r="D21" s="171">
        <v>821.097786</v>
      </c>
      <c r="E21" s="171">
        <v>859.111615</v>
      </c>
      <c r="F21" s="173">
        <v>4.6296348192</v>
      </c>
      <c r="G21" s="171">
        <v>2311.320748</v>
      </c>
      <c r="H21" s="171">
        <v>2548.500434</v>
      </c>
      <c r="I21" s="173">
        <v>10.261651751</v>
      </c>
      <c r="J21" s="171">
        <v>8571.045411</v>
      </c>
      <c r="K21" s="171">
        <v>8825.96537</v>
      </c>
      <c r="L21" s="173">
        <v>2.9741991411</v>
      </c>
    </row>
    <row r="22" spans="1:12" ht="12" customHeight="1">
      <c r="A22" s="133" t="s">
        <v>56</v>
      </c>
      <c r="B22" s="132" t="s">
        <v>286</v>
      </c>
      <c r="C22" s="135" t="s">
        <v>287</v>
      </c>
      <c r="D22" s="171">
        <v>573.465955</v>
      </c>
      <c r="E22" s="171">
        <v>648.849033</v>
      </c>
      <c r="F22" s="173">
        <v>13.145170579</v>
      </c>
      <c r="G22" s="171">
        <v>1625.891676</v>
      </c>
      <c r="H22" s="171">
        <v>1854.528824</v>
      </c>
      <c r="I22" s="173">
        <v>14.062262042</v>
      </c>
      <c r="J22" s="171">
        <v>5506.848749</v>
      </c>
      <c r="K22" s="171">
        <v>6170.687493</v>
      </c>
      <c r="L22" s="173">
        <v>12.054784401</v>
      </c>
    </row>
    <row r="23" spans="1:12" ht="12" customHeight="1">
      <c r="A23" s="133" t="s">
        <v>57</v>
      </c>
      <c r="B23" s="132" t="s">
        <v>282</v>
      </c>
      <c r="C23" s="135" t="s">
        <v>283</v>
      </c>
      <c r="D23" s="171">
        <v>507.403519</v>
      </c>
      <c r="E23" s="171">
        <v>484.776852</v>
      </c>
      <c r="F23" s="173">
        <v>-4.459304312</v>
      </c>
      <c r="G23" s="171">
        <v>1138.138865</v>
      </c>
      <c r="H23" s="171">
        <v>1373.591323</v>
      </c>
      <c r="I23" s="173">
        <v>20.687498269</v>
      </c>
      <c r="J23" s="171">
        <v>4005.768162</v>
      </c>
      <c r="K23" s="171">
        <v>4448.157097</v>
      </c>
      <c r="L23" s="173">
        <v>11.043797771</v>
      </c>
    </row>
    <row r="24" spans="1:12" ht="12" customHeight="1">
      <c r="A24" s="133" t="s">
        <v>58</v>
      </c>
      <c r="B24" s="132" t="s">
        <v>284</v>
      </c>
      <c r="C24" s="135" t="s">
        <v>285</v>
      </c>
      <c r="D24" s="171">
        <v>384.498996</v>
      </c>
      <c r="E24" s="171">
        <v>363.430175</v>
      </c>
      <c r="F24" s="173">
        <v>-5.479551629</v>
      </c>
      <c r="G24" s="171">
        <v>1002.587782</v>
      </c>
      <c r="H24" s="171">
        <v>1015.989065</v>
      </c>
      <c r="I24" s="173">
        <v>1.3366692913</v>
      </c>
      <c r="J24" s="171">
        <v>3803.484161</v>
      </c>
      <c r="K24" s="171">
        <v>4094.404561</v>
      </c>
      <c r="L24" s="173">
        <v>7.648786946</v>
      </c>
    </row>
    <row r="25" spans="1:12" ht="12" customHeight="1">
      <c r="A25" s="133" t="s">
        <v>59</v>
      </c>
      <c r="B25" s="132" t="s">
        <v>294</v>
      </c>
      <c r="C25" s="135" t="s">
        <v>295</v>
      </c>
      <c r="D25" s="171">
        <v>241.747877</v>
      </c>
      <c r="E25" s="171">
        <v>284.489779</v>
      </c>
      <c r="F25" s="173">
        <v>17.680362918</v>
      </c>
      <c r="G25" s="171">
        <v>539.782461</v>
      </c>
      <c r="H25" s="171">
        <v>547.747908</v>
      </c>
      <c r="I25" s="173">
        <v>1.4756772544</v>
      </c>
      <c r="J25" s="171">
        <v>1975.027019</v>
      </c>
      <c r="K25" s="171">
        <v>2347.536309</v>
      </c>
      <c r="L25" s="173">
        <v>18.860971846</v>
      </c>
    </row>
    <row r="26" spans="1:12" ht="12" customHeight="1">
      <c r="A26" s="133" t="s">
        <v>60</v>
      </c>
      <c r="B26" s="132" t="s">
        <v>298</v>
      </c>
      <c r="C26" s="135" t="s">
        <v>299</v>
      </c>
      <c r="D26" s="171">
        <v>170.316597</v>
      </c>
      <c r="E26" s="171">
        <v>205.825154</v>
      </c>
      <c r="F26" s="173">
        <v>20.848559462</v>
      </c>
      <c r="G26" s="171">
        <v>523.283655</v>
      </c>
      <c r="H26" s="171">
        <v>578.358546</v>
      </c>
      <c r="I26" s="173">
        <v>10.524863613</v>
      </c>
      <c r="J26" s="171">
        <v>1926.381307</v>
      </c>
      <c r="K26" s="171">
        <v>2042.467012</v>
      </c>
      <c r="L26" s="173">
        <v>6.0261021314</v>
      </c>
    </row>
    <row r="27" spans="1:12" ht="12" customHeight="1">
      <c r="A27" s="133" t="s">
        <v>61</v>
      </c>
      <c r="B27" s="132" t="s">
        <v>296</v>
      </c>
      <c r="C27" s="135" t="s">
        <v>297</v>
      </c>
      <c r="D27" s="171">
        <v>122.114513</v>
      </c>
      <c r="E27" s="171">
        <v>229.539771</v>
      </c>
      <c r="F27" s="173">
        <v>87.97091792</v>
      </c>
      <c r="G27" s="171">
        <v>321.727022</v>
      </c>
      <c r="H27" s="171">
        <v>533.484479</v>
      </c>
      <c r="I27" s="173">
        <v>65.818983958</v>
      </c>
      <c r="J27" s="171">
        <v>1053.261844</v>
      </c>
      <c r="K27" s="171">
        <v>2036.660918</v>
      </c>
      <c r="L27" s="173">
        <v>93.367008366</v>
      </c>
    </row>
    <row r="28" spans="1:12" ht="12" customHeight="1">
      <c r="A28" s="133" t="s">
        <v>62</v>
      </c>
      <c r="B28" s="132" t="s">
        <v>300</v>
      </c>
      <c r="C28" s="135" t="s">
        <v>301</v>
      </c>
      <c r="D28" s="171">
        <v>140.30051</v>
      </c>
      <c r="E28" s="171">
        <v>132.383381</v>
      </c>
      <c r="F28" s="173">
        <v>-5.642979487</v>
      </c>
      <c r="G28" s="171">
        <v>336.520099</v>
      </c>
      <c r="H28" s="171">
        <v>359.497923</v>
      </c>
      <c r="I28" s="173">
        <v>6.828068834</v>
      </c>
      <c r="J28" s="171">
        <v>1124.542167</v>
      </c>
      <c r="K28" s="171">
        <v>1297.696323</v>
      </c>
      <c r="L28" s="173">
        <v>15.397746841</v>
      </c>
    </row>
    <row r="29" spans="1:12" ht="12" customHeight="1">
      <c r="A29" s="133" t="s">
        <v>63</v>
      </c>
      <c r="B29" s="132" t="s">
        <v>319</v>
      </c>
      <c r="C29" s="135" t="s">
        <v>320</v>
      </c>
      <c r="D29" s="171">
        <v>21.958644</v>
      </c>
      <c r="E29" s="171">
        <v>136.589678</v>
      </c>
      <c r="F29" s="173">
        <v>522.03147881</v>
      </c>
      <c r="G29" s="171">
        <v>149.839</v>
      </c>
      <c r="H29" s="171">
        <v>490.613045</v>
      </c>
      <c r="I29" s="173">
        <v>227.42680143</v>
      </c>
      <c r="J29" s="171">
        <v>608.411299</v>
      </c>
      <c r="K29" s="171">
        <v>1295.756288</v>
      </c>
      <c r="L29" s="173">
        <v>112.97373835</v>
      </c>
    </row>
    <row r="30" spans="1:12" ht="12" customHeight="1">
      <c r="A30" s="98">
        <v>10</v>
      </c>
      <c r="B30" s="132" t="s">
        <v>290</v>
      </c>
      <c r="C30" s="135" t="s">
        <v>291</v>
      </c>
      <c r="D30" s="171">
        <v>89.951383</v>
      </c>
      <c r="E30" s="171">
        <v>131.576255</v>
      </c>
      <c r="F30" s="173">
        <v>46.27485494</v>
      </c>
      <c r="G30" s="171">
        <v>243.330142</v>
      </c>
      <c r="H30" s="171">
        <v>427.596413</v>
      </c>
      <c r="I30" s="173">
        <v>75.72685795699999</v>
      </c>
      <c r="J30" s="171">
        <v>1210.988109</v>
      </c>
      <c r="K30" s="171">
        <v>1255.721368</v>
      </c>
      <c r="L30" s="173">
        <v>3.6939470064</v>
      </c>
    </row>
    <row r="31" spans="1:12" ht="12" customHeight="1">
      <c r="A31" s="98">
        <v>11</v>
      </c>
      <c r="B31" s="132" t="s">
        <v>292</v>
      </c>
      <c r="C31" s="135" t="s">
        <v>293</v>
      </c>
      <c r="D31" s="171">
        <v>68.552811</v>
      </c>
      <c r="E31" s="171">
        <v>139.630583</v>
      </c>
      <c r="F31" s="173">
        <v>103.68323481</v>
      </c>
      <c r="G31" s="171">
        <v>193.664676</v>
      </c>
      <c r="H31" s="171">
        <v>441.407773</v>
      </c>
      <c r="I31" s="173">
        <v>127.92374021</v>
      </c>
      <c r="J31" s="171">
        <v>708.40342</v>
      </c>
      <c r="K31" s="171">
        <v>1218.366867</v>
      </c>
      <c r="L31" s="173">
        <v>71.987716688</v>
      </c>
    </row>
    <row r="32" spans="1:12" ht="12" customHeight="1">
      <c r="A32" s="98">
        <v>12</v>
      </c>
      <c r="B32" s="132" t="s">
        <v>288</v>
      </c>
      <c r="C32" s="135" t="s">
        <v>289</v>
      </c>
      <c r="D32" s="171">
        <v>99.654489</v>
      </c>
      <c r="E32" s="171">
        <v>106.471638</v>
      </c>
      <c r="F32" s="173">
        <v>6.8407846635</v>
      </c>
      <c r="G32" s="171">
        <v>296.103298</v>
      </c>
      <c r="H32" s="171">
        <v>298.425989</v>
      </c>
      <c r="I32" s="173">
        <v>0.784419159</v>
      </c>
      <c r="J32" s="171">
        <v>1103.3409</v>
      </c>
      <c r="K32" s="171">
        <v>1079.077815</v>
      </c>
      <c r="L32" s="173">
        <v>-2.199056067</v>
      </c>
    </row>
    <row r="33" spans="1:12" ht="12" customHeight="1">
      <c r="A33" s="98">
        <v>13</v>
      </c>
      <c r="B33" s="132" t="s">
        <v>302</v>
      </c>
      <c r="C33" s="135" t="s">
        <v>303</v>
      </c>
      <c r="D33" s="171">
        <v>77.670201</v>
      </c>
      <c r="E33" s="171">
        <v>120.778155</v>
      </c>
      <c r="F33" s="173">
        <v>55.501277768</v>
      </c>
      <c r="G33" s="171">
        <v>210.874577</v>
      </c>
      <c r="H33" s="171">
        <v>243.831058</v>
      </c>
      <c r="I33" s="173">
        <v>15.628475214</v>
      </c>
      <c r="J33" s="171">
        <v>847.031076</v>
      </c>
      <c r="K33" s="171">
        <v>1030.577861</v>
      </c>
      <c r="L33" s="173">
        <v>21.66942751</v>
      </c>
    </row>
    <row r="34" spans="1:12" ht="12" customHeight="1">
      <c r="A34" s="98">
        <v>14</v>
      </c>
      <c r="B34" s="132" t="s">
        <v>321</v>
      </c>
      <c r="C34" s="135" t="s">
        <v>322</v>
      </c>
      <c r="D34" s="171">
        <v>70.795785</v>
      </c>
      <c r="E34" s="171">
        <v>68.638103</v>
      </c>
      <c r="F34" s="173">
        <v>-3.047754891</v>
      </c>
      <c r="G34" s="171">
        <v>245.52438</v>
      </c>
      <c r="H34" s="171">
        <v>240.228932</v>
      </c>
      <c r="I34" s="173">
        <v>-2.15679111</v>
      </c>
      <c r="J34" s="171">
        <v>911.645662</v>
      </c>
      <c r="K34" s="171">
        <v>999.224652</v>
      </c>
      <c r="L34" s="173">
        <v>9.6066919035</v>
      </c>
    </row>
    <row r="35" spans="1:12" ht="12" customHeight="1">
      <c r="A35" s="98">
        <v>15</v>
      </c>
      <c r="B35" s="132" t="s">
        <v>323</v>
      </c>
      <c r="C35" s="135" t="s">
        <v>324</v>
      </c>
      <c r="D35" s="171">
        <v>152.318766</v>
      </c>
      <c r="E35" s="171">
        <v>105.404503</v>
      </c>
      <c r="F35" s="173">
        <v>-30.80005454</v>
      </c>
      <c r="G35" s="171">
        <v>325.973459</v>
      </c>
      <c r="H35" s="171">
        <v>308.600822</v>
      </c>
      <c r="I35" s="173">
        <v>-5.329463648</v>
      </c>
      <c r="J35" s="171">
        <v>548.966836</v>
      </c>
      <c r="K35" s="171">
        <v>966.501809</v>
      </c>
      <c r="L35" s="173">
        <v>76.058323676</v>
      </c>
    </row>
    <row r="36" spans="1:12" ht="12" customHeight="1">
      <c r="A36" s="98">
        <v>16</v>
      </c>
      <c r="B36" s="132" t="s">
        <v>325</v>
      </c>
      <c r="C36" s="135" t="s">
        <v>326</v>
      </c>
      <c r="D36" s="171">
        <v>55.945083</v>
      </c>
      <c r="E36" s="171">
        <v>69.708435</v>
      </c>
      <c r="F36" s="173">
        <v>24.60154005</v>
      </c>
      <c r="G36" s="171">
        <v>169.541607</v>
      </c>
      <c r="H36" s="171">
        <v>208.398248</v>
      </c>
      <c r="I36" s="173">
        <v>22.918646159</v>
      </c>
      <c r="J36" s="171">
        <v>664.010653</v>
      </c>
      <c r="K36" s="171">
        <v>766.105068</v>
      </c>
      <c r="L36" s="173">
        <v>15.375418231</v>
      </c>
    </row>
    <row r="37" spans="1:12" ht="12" customHeight="1">
      <c r="A37" s="98">
        <v>17</v>
      </c>
      <c r="B37" s="132" t="s">
        <v>317</v>
      </c>
      <c r="C37" s="135" t="s">
        <v>318</v>
      </c>
      <c r="D37" s="171">
        <v>58.790076</v>
      </c>
      <c r="E37" s="171">
        <v>90.681055</v>
      </c>
      <c r="F37" s="173">
        <v>54.245514158</v>
      </c>
      <c r="G37" s="171">
        <v>153.696918</v>
      </c>
      <c r="H37" s="171">
        <v>204.014031</v>
      </c>
      <c r="I37" s="173">
        <v>32.737880274</v>
      </c>
      <c r="J37" s="171">
        <v>589.23666</v>
      </c>
      <c r="K37" s="171">
        <v>678.477606</v>
      </c>
      <c r="L37" s="173">
        <v>15.145178849</v>
      </c>
    </row>
    <row r="38" spans="1:12" ht="12" customHeight="1">
      <c r="A38" s="98">
        <v>18</v>
      </c>
      <c r="B38" s="132" t="s">
        <v>306</v>
      </c>
      <c r="C38" s="135" t="s">
        <v>307</v>
      </c>
      <c r="D38" s="171">
        <v>8.051643</v>
      </c>
      <c r="E38" s="171">
        <v>15.752115</v>
      </c>
      <c r="F38" s="173">
        <v>95.638517505</v>
      </c>
      <c r="G38" s="171">
        <v>88.808858</v>
      </c>
      <c r="H38" s="171">
        <v>176.126744</v>
      </c>
      <c r="I38" s="173">
        <v>98.321144947</v>
      </c>
      <c r="J38" s="171">
        <v>550.337581</v>
      </c>
      <c r="K38" s="171">
        <v>543.995715</v>
      </c>
      <c r="L38" s="173">
        <v>-1.152359246</v>
      </c>
    </row>
    <row r="39" spans="1:12" ht="12" customHeight="1">
      <c r="A39" s="98">
        <v>19</v>
      </c>
      <c r="B39" s="132" t="s">
        <v>327</v>
      </c>
      <c r="C39" s="135" t="s">
        <v>328</v>
      </c>
      <c r="D39" s="171">
        <v>0.000349</v>
      </c>
      <c r="E39" s="171">
        <v>0.006504</v>
      </c>
      <c r="F39" s="173" t="s">
        <v>140</v>
      </c>
      <c r="G39" s="171">
        <v>64.087903</v>
      </c>
      <c r="H39" s="171">
        <v>0.111079</v>
      </c>
      <c r="I39" s="173">
        <v>-99.82667712</v>
      </c>
      <c r="J39" s="171">
        <v>212.060454</v>
      </c>
      <c r="K39" s="171">
        <v>395.030976</v>
      </c>
      <c r="L39" s="173">
        <v>86.282245722</v>
      </c>
    </row>
    <row r="40" spans="1:12" ht="12" customHeight="1">
      <c r="A40" s="98">
        <v>20</v>
      </c>
      <c r="B40" s="132" t="s">
        <v>329</v>
      </c>
      <c r="C40" s="135" t="s">
        <v>330</v>
      </c>
      <c r="D40" s="171">
        <v>36.112955</v>
      </c>
      <c r="E40" s="171">
        <v>36.131604</v>
      </c>
      <c r="F40" s="173">
        <v>0.0516407478</v>
      </c>
      <c r="G40" s="171">
        <v>98.488071</v>
      </c>
      <c r="H40" s="171">
        <v>109.830236</v>
      </c>
      <c r="I40" s="173">
        <v>11.516283023</v>
      </c>
      <c r="J40" s="171">
        <v>500.335451</v>
      </c>
      <c r="K40" s="171">
        <v>384.455168</v>
      </c>
      <c r="L40" s="173">
        <v>-23.16051816</v>
      </c>
    </row>
    <row r="41" spans="1:12" ht="12" customHeight="1">
      <c r="A41" s="98">
        <v>21</v>
      </c>
      <c r="B41" s="132" t="s">
        <v>331</v>
      </c>
      <c r="C41" s="135" t="s">
        <v>332</v>
      </c>
      <c r="D41" s="171">
        <v>31.022437</v>
      </c>
      <c r="E41" s="171">
        <v>34.221801</v>
      </c>
      <c r="F41" s="173">
        <v>10.313064702</v>
      </c>
      <c r="G41" s="171">
        <v>84.386105</v>
      </c>
      <c r="H41" s="171">
        <v>92.235298</v>
      </c>
      <c r="I41" s="173">
        <v>9.301523041</v>
      </c>
      <c r="J41" s="171">
        <v>338.020771</v>
      </c>
      <c r="K41" s="171">
        <v>382.807494</v>
      </c>
      <c r="L41" s="173">
        <v>13.249695534</v>
      </c>
    </row>
    <row r="42" spans="1:12" ht="12" customHeight="1">
      <c r="A42" s="98">
        <v>22</v>
      </c>
      <c r="B42" s="132" t="s">
        <v>333</v>
      </c>
      <c r="C42" s="135" t="s">
        <v>334</v>
      </c>
      <c r="D42" s="171">
        <v>26.7285</v>
      </c>
      <c r="E42" s="171">
        <v>5.000828</v>
      </c>
      <c r="F42" s="173">
        <v>-81.29027817</v>
      </c>
      <c r="G42" s="171">
        <v>72.992671</v>
      </c>
      <c r="H42" s="171">
        <v>161.145417</v>
      </c>
      <c r="I42" s="173">
        <v>120.76931121</v>
      </c>
      <c r="J42" s="171">
        <v>162.827316</v>
      </c>
      <c r="K42" s="171">
        <v>378.220749</v>
      </c>
      <c r="L42" s="173">
        <v>132.28335287</v>
      </c>
    </row>
    <row r="43" spans="1:12" ht="12" customHeight="1">
      <c r="A43" s="98">
        <v>23</v>
      </c>
      <c r="B43" s="132" t="s">
        <v>335</v>
      </c>
      <c r="C43" s="135" t="s">
        <v>336</v>
      </c>
      <c r="D43" s="171">
        <v>15.782371</v>
      </c>
      <c r="E43" s="171">
        <v>20.686448</v>
      </c>
      <c r="F43" s="173">
        <v>31.073132168</v>
      </c>
      <c r="G43" s="171">
        <v>60.496295</v>
      </c>
      <c r="H43" s="171">
        <v>68.981388</v>
      </c>
      <c r="I43" s="173">
        <v>14.025806043</v>
      </c>
      <c r="J43" s="171">
        <v>264.562799</v>
      </c>
      <c r="K43" s="171">
        <v>349.731028</v>
      </c>
      <c r="L43" s="173">
        <v>32.192065295</v>
      </c>
    </row>
    <row r="44" spans="1:12" ht="12" customHeight="1">
      <c r="A44" s="98">
        <v>24</v>
      </c>
      <c r="B44" s="132" t="s">
        <v>337</v>
      </c>
      <c r="C44" s="135" t="s">
        <v>338</v>
      </c>
      <c r="D44" s="171">
        <v>24.561156</v>
      </c>
      <c r="E44" s="171">
        <v>28.152215</v>
      </c>
      <c r="F44" s="173">
        <v>14.620887551</v>
      </c>
      <c r="G44" s="171">
        <v>71.01151</v>
      </c>
      <c r="H44" s="171">
        <v>73.948462</v>
      </c>
      <c r="I44" s="173">
        <v>4.1358816338</v>
      </c>
      <c r="J44" s="171">
        <v>274.96605</v>
      </c>
      <c r="K44" s="171">
        <v>341.048648</v>
      </c>
      <c r="L44" s="173">
        <v>24.03300262</v>
      </c>
    </row>
    <row r="45" spans="1:12" ht="12" customHeight="1">
      <c r="A45" s="98">
        <v>25</v>
      </c>
      <c r="B45" s="132" t="s">
        <v>313</v>
      </c>
      <c r="C45" s="135" t="s">
        <v>314</v>
      </c>
      <c r="D45" s="171">
        <v>22.737189</v>
      </c>
      <c r="E45" s="171">
        <v>34.819888</v>
      </c>
      <c r="F45" s="173">
        <v>53.140689467</v>
      </c>
      <c r="G45" s="171">
        <v>75.086837</v>
      </c>
      <c r="H45" s="171">
        <v>96.652787</v>
      </c>
      <c r="I45" s="173">
        <v>28.72134566</v>
      </c>
      <c r="J45" s="171">
        <v>289.227499</v>
      </c>
      <c r="K45" s="171">
        <v>328.923818</v>
      </c>
      <c r="L45" s="173">
        <v>13.724946327</v>
      </c>
    </row>
    <row r="46" spans="3:12" ht="15" customHeight="1">
      <c r="C46" s="70"/>
      <c r="D46" s="97"/>
      <c r="E46" s="97"/>
      <c r="F46" s="96"/>
      <c r="G46" s="97"/>
      <c r="H46" s="97"/>
      <c r="I46" s="96"/>
      <c r="J46" s="97"/>
      <c r="K46" s="97"/>
      <c r="L46" s="96"/>
    </row>
    <row r="47" spans="1:12" ht="12" customHeight="1">
      <c r="A47" s="368" t="s">
        <v>17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</row>
    <row r="48" spans="3:12" ht="12" customHeight="1">
      <c r="C48"/>
      <c r="D48" s="5"/>
      <c r="E48" s="5"/>
      <c r="F48" s="5"/>
      <c r="G48" s="5"/>
      <c r="H48" s="5"/>
      <c r="I48" s="5"/>
      <c r="J48" s="5"/>
      <c r="K48" s="5"/>
      <c r="L48" s="5"/>
    </row>
    <row r="49" spans="2:12" ht="12" customHeight="1">
      <c r="B49" s="134" t="s">
        <v>64</v>
      </c>
      <c r="C49" s="71" t="s">
        <v>84</v>
      </c>
      <c r="D49" s="171">
        <v>3821.579591</v>
      </c>
      <c r="E49" s="171">
        <v>4352.655568</v>
      </c>
      <c r="F49" s="173">
        <v>13.896766098</v>
      </c>
      <c r="G49" s="171">
        <v>10403.158615</v>
      </c>
      <c r="H49" s="171">
        <v>12453.846224</v>
      </c>
      <c r="I49" s="173">
        <v>19.712163247</v>
      </c>
      <c r="J49" s="171">
        <v>37750.731356</v>
      </c>
      <c r="K49" s="171">
        <v>43657.598013</v>
      </c>
      <c r="L49" s="173">
        <v>15.647025752</v>
      </c>
    </row>
    <row r="50" spans="2:12" ht="12" customHeight="1">
      <c r="B50" s="134" t="s">
        <v>64</v>
      </c>
      <c r="C50" s="71" t="s">
        <v>18</v>
      </c>
      <c r="D50" s="171">
        <v>320.344146</v>
      </c>
      <c r="E50" s="171">
        <v>423.465074</v>
      </c>
      <c r="F50" s="173">
        <v>32.190670342</v>
      </c>
      <c r="G50" s="171">
        <v>851.759603</v>
      </c>
      <c r="H50" s="171">
        <v>1183.945714</v>
      </c>
      <c r="I50" s="173">
        <v>38.999984248</v>
      </c>
      <c r="J50" s="171">
        <v>3379.138844</v>
      </c>
      <c r="K50" s="171">
        <v>4012.624084</v>
      </c>
      <c r="L50" s="173">
        <v>18.746943208</v>
      </c>
    </row>
    <row r="51" spans="1:12" ht="12" customHeight="1">
      <c r="A51" s="71"/>
      <c r="C51" s="71"/>
      <c r="D51" s="95" t="s">
        <v>2</v>
      </c>
      <c r="E51" s="95"/>
      <c r="F51" s="114"/>
      <c r="G51" s="95"/>
      <c r="H51" s="95"/>
      <c r="I51" s="114"/>
      <c r="J51" s="95"/>
      <c r="K51" s="95"/>
      <c r="L51" s="114"/>
    </row>
    <row r="52" spans="1:12" ht="15" customHeight="1">
      <c r="A52" s="230"/>
      <c r="B52" s="231">
        <v>99</v>
      </c>
      <c r="C52" s="232" t="s">
        <v>31</v>
      </c>
      <c r="D52" s="233">
        <v>4141.923737</v>
      </c>
      <c r="E52" s="233">
        <v>4776.120642</v>
      </c>
      <c r="F52" s="234">
        <v>15.311650945</v>
      </c>
      <c r="G52" s="233">
        <v>11254.918218</v>
      </c>
      <c r="H52" s="233">
        <v>13637.791938</v>
      </c>
      <c r="I52" s="234">
        <v>21.171843934</v>
      </c>
      <c r="J52" s="233">
        <v>41129.8702</v>
      </c>
      <c r="K52" s="233">
        <v>47670.222097</v>
      </c>
      <c r="L52" s="234">
        <v>15.90170809</v>
      </c>
    </row>
    <row r="53" spans="4:12" ht="7.5" customHeight="1">
      <c r="D53" s="3"/>
      <c r="E53" s="3"/>
      <c r="F53" s="3"/>
      <c r="G53" s="3"/>
      <c r="H53" s="3"/>
      <c r="I53" s="3"/>
      <c r="J53" s="3"/>
      <c r="K53" s="3"/>
      <c r="L53" s="3"/>
    </row>
    <row r="54" spans="1:12" ht="11.25" customHeight="1">
      <c r="A54" s="66" t="s">
        <v>49</v>
      </c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1.25" customHeight="1">
      <c r="A55" s="66" t="s">
        <v>147</v>
      </c>
      <c r="D55" s="14"/>
      <c r="E55" s="14"/>
      <c r="F55" s="14"/>
      <c r="G55" s="14"/>
      <c r="H55" s="14"/>
      <c r="I55" s="14"/>
      <c r="J55" s="14"/>
      <c r="K55" s="14"/>
      <c r="L55" s="14"/>
    </row>
    <row r="56" ht="11.25" customHeight="1">
      <c r="A56" s="72" t="s">
        <v>250</v>
      </c>
    </row>
    <row r="57" ht="13.5" customHeight="1">
      <c r="A57" s="72" t="s">
        <v>139</v>
      </c>
    </row>
    <row r="58" ht="11.25" customHeight="1">
      <c r="A58" s="72" t="s">
        <v>142</v>
      </c>
    </row>
    <row r="59" spans="1:12" ht="11.25" customHeight="1">
      <c r="A59" s="270" t="s">
        <v>178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</row>
    <row r="60" ht="11.25" customHeight="1">
      <c r="A60" s="72" t="s">
        <v>143</v>
      </c>
    </row>
    <row r="61" ht="11.25" customHeight="1">
      <c r="A61" s="72">
        <f>IF(ISERROR(G67),"","SAR – Special Administrative Region.")</f>
      </c>
    </row>
    <row r="62" ht="11.25" customHeight="1">
      <c r="A62" s="203" t="s">
        <v>79</v>
      </c>
    </row>
    <row r="63" spans="1:256" ht="11.25" customHeight="1">
      <c r="A63" s="89" t="s">
        <v>136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285"/>
      <c r="DP63" s="285"/>
      <c r="DQ63" s="285"/>
      <c r="DR63" s="285"/>
      <c r="DS63" s="285"/>
      <c r="DT63" s="285"/>
      <c r="DU63" s="285"/>
      <c r="DV63" s="285"/>
      <c r="DW63" s="285"/>
      <c r="DX63" s="285"/>
      <c r="DY63" s="285"/>
      <c r="DZ63" s="285"/>
      <c r="EA63" s="285"/>
      <c r="EB63" s="285"/>
      <c r="EC63" s="285"/>
      <c r="ED63" s="285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285"/>
      <c r="FG63" s="285"/>
      <c r="FH63" s="285"/>
      <c r="FI63" s="285"/>
      <c r="FJ63" s="285"/>
      <c r="FK63" s="285"/>
      <c r="FL63" s="285"/>
      <c r="FM63" s="285"/>
      <c r="FN63" s="285"/>
      <c r="FO63" s="285"/>
      <c r="FP63" s="285"/>
      <c r="FQ63" s="285"/>
      <c r="FR63" s="285"/>
      <c r="FS63" s="285"/>
      <c r="FT63" s="285"/>
      <c r="FU63" s="285"/>
      <c r="FV63" s="285"/>
      <c r="FW63" s="285"/>
      <c r="FX63" s="285"/>
      <c r="FY63" s="285"/>
      <c r="FZ63" s="285"/>
      <c r="GA63" s="285"/>
      <c r="GB63" s="285"/>
      <c r="GC63" s="285"/>
      <c r="GD63" s="285"/>
      <c r="GE63" s="285"/>
      <c r="GF63" s="285"/>
      <c r="GG63" s="285"/>
      <c r="GH63" s="285"/>
      <c r="GI63" s="285"/>
      <c r="GJ63" s="285"/>
      <c r="GK63" s="285"/>
      <c r="GL63" s="285"/>
      <c r="GM63" s="285"/>
      <c r="GN63" s="285"/>
      <c r="GO63" s="285"/>
      <c r="GP63" s="285"/>
      <c r="GQ63" s="285"/>
      <c r="GR63" s="285"/>
      <c r="GS63" s="285"/>
      <c r="GT63" s="285"/>
      <c r="GU63" s="285"/>
      <c r="GV63" s="285"/>
      <c r="GW63" s="285"/>
      <c r="GX63" s="285"/>
      <c r="GY63" s="285"/>
      <c r="GZ63" s="285"/>
      <c r="HA63" s="285"/>
      <c r="HB63" s="285"/>
      <c r="HC63" s="285"/>
      <c r="HD63" s="285"/>
      <c r="HE63" s="285"/>
      <c r="HF63" s="285"/>
      <c r="HG63" s="285"/>
      <c r="HH63" s="285"/>
      <c r="HI63" s="285"/>
      <c r="HJ63" s="285"/>
      <c r="HK63" s="285"/>
      <c r="HL63" s="285"/>
      <c r="HM63" s="285"/>
      <c r="HN63" s="285"/>
      <c r="HO63" s="285"/>
      <c r="HP63" s="285"/>
      <c r="HQ63" s="285"/>
      <c r="HR63" s="285"/>
      <c r="HS63" s="285"/>
      <c r="HT63" s="285"/>
      <c r="HU63" s="285"/>
      <c r="HV63" s="285"/>
      <c r="HW63" s="285"/>
      <c r="HX63" s="285"/>
      <c r="HY63" s="285"/>
      <c r="HZ63" s="285"/>
      <c r="IA63" s="285"/>
      <c r="IB63" s="285"/>
      <c r="IC63" s="285"/>
      <c r="ID63" s="285"/>
      <c r="IE63" s="285"/>
      <c r="IF63" s="285"/>
      <c r="IG63" s="285"/>
      <c r="IH63" s="285"/>
      <c r="II63" s="285"/>
      <c r="IJ63" s="285"/>
      <c r="IK63" s="285"/>
      <c r="IL63" s="285"/>
      <c r="IM63" s="285"/>
      <c r="IN63" s="285"/>
      <c r="IO63" s="285"/>
      <c r="IP63" s="285"/>
      <c r="IQ63" s="285"/>
      <c r="IR63" s="285"/>
      <c r="IS63" s="285"/>
      <c r="IT63" s="285"/>
      <c r="IU63" s="285"/>
      <c r="IV63" s="285"/>
    </row>
    <row r="64" ht="11.25" customHeight="1">
      <c r="A64" s="285" t="s">
        <v>175</v>
      </c>
    </row>
    <row r="65" spans="1:5" ht="11.25" customHeight="1">
      <c r="A65" s="228" t="str">
        <f>IF(ISERROR(I67),"","… not applicable")</f>
        <v>… not applicable</v>
      </c>
      <c r="E65" s="229"/>
    </row>
    <row r="66" spans="1:15" ht="11.25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</row>
    <row r="67" spans="1:15" ht="11.25">
      <c r="A67" s="299"/>
      <c r="B67" s="299"/>
      <c r="C67" s="299"/>
      <c r="D67" s="299"/>
      <c r="E67" s="299"/>
      <c r="F67" s="300" t="s">
        <v>135</v>
      </c>
      <c r="G67" s="301" t="e">
        <f>VLOOKUP(F67,B21:B45,1,FALSE)</f>
        <v>#N/A</v>
      </c>
      <c r="H67" s="302" t="s">
        <v>140</v>
      </c>
      <c r="I67" s="302" t="str">
        <f>HLOOKUP($H$67,J67:O67,1,FALSE)</f>
        <v>…</v>
      </c>
      <c r="J67" s="302" t="str">
        <f>VLOOKUP($H$67,$F$12:$F$52,1,FALSE)</f>
        <v>…</v>
      </c>
      <c r="K67" s="302" t="e">
        <f>VLOOKUP($H$67,$I$12:$I$52,1,FALSE)</f>
        <v>#N/A</v>
      </c>
      <c r="L67" s="302" t="e">
        <f>VLOOKUP($H$67,$L$12:$L$52,1,FALSE)</f>
        <v>#N/A</v>
      </c>
      <c r="M67" s="303" t="str">
        <f>IF(ISNA(VLOOKUP("  ",$F$12:$F$52,1,FALSE)),"no match","…")</f>
        <v>no match</v>
      </c>
      <c r="N67" s="303" t="str">
        <f>IF(ISNA(VLOOKUP("  ",$I$12:$I$52,1,FALSE)),"no match","…")</f>
        <v>no match</v>
      </c>
      <c r="O67" s="303" t="str">
        <f>IF(ISNA(VLOOKUP("  ",$L$12:$L$52,1,FALSE)),"no match","…")</f>
        <v>no match</v>
      </c>
    </row>
    <row r="68" spans="1:15" ht="11.25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</row>
    <row r="69" spans="1:15" ht="11.25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</row>
    <row r="70" spans="1:15" ht="11.25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</row>
    <row r="71" spans="1:15" ht="11.25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rintOptions horizontalCentered="1"/>
  <pageMargins left="0.28" right="0.27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8.57421875" style="1" customWidth="1"/>
    <col min="2" max="2" width="30.7109375" style="1" customWidth="1"/>
    <col min="3" max="5" width="6.421875" style="1" customWidth="1"/>
    <col min="6" max="6" width="6.7109375" style="1" customWidth="1"/>
    <col min="7" max="7" width="7.28125" style="1" customWidth="1"/>
    <col min="8" max="8" width="6.421875" style="1" customWidth="1"/>
    <col min="9" max="10" width="7.421875" style="1" customWidth="1"/>
    <col min="11" max="11" width="6.421875" style="1" customWidth="1"/>
    <col min="12" max="16384" width="9.7109375" style="18" customWidth="1"/>
  </cols>
  <sheetData>
    <row r="1" spans="1:2" s="6" customFormat="1" ht="12.75" customHeight="1">
      <c r="A1" s="6" t="s">
        <v>22</v>
      </c>
      <c r="B1"/>
    </row>
    <row r="2" s="6" customFormat="1" ht="3" customHeight="1"/>
    <row r="3" spans="1:11" s="181" customFormat="1" ht="15.75" customHeight="1">
      <c r="A3" s="182" t="s">
        <v>209</v>
      </c>
      <c r="B3" s="206"/>
      <c r="C3" s="205"/>
      <c r="D3" s="205"/>
      <c r="E3" s="205"/>
      <c r="F3" s="205"/>
      <c r="G3" s="205"/>
      <c r="H3" s="205"/>
      <c r="I3" s="205"/>
      <c r="J3" s="205"/>
      <c r="K3" s="205"/>
    </row>
    <row r="4" spans="1:11" s="7" customFormat="1" ht="5.25" customHeight="1">
      <c r="A4" s="8"/>
      <c r="B4" s="207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381" t="s">
        <v>403</v>
      </c>
      <c r="B5" s="378" t="s">
        <v>36</v>
      </c>
      <c r="C5" s="10" t="s">
        <v>177</v>
      </c>
      <c r="D5" s="2"/>
      <c r="E5" s="2"/>
      <c r="F5" s="10" t="s">
        <v>15</v>
      </c>
      <c r="G5" s="2"/>
      <c r="H5" s="2"/>
      <c r="I5" s="10" t="s">
        <v>16</v>
      </c>
      <c r="J5" s="2"/>
      <c r="K5" s="2"/>
    </row>
    <row r="6" spans="1:11" s="1" customFormat="1" ht="12" customHeight="1">
      <c r="A6" s="382"/>
      <c r="B6" s="379"/>
      <c r="C6" s="12" t="s">
        <v>252</v>
      </c>
      <c r="D6" s="9"/>
      <c r="E6" s="9"/>
      <c r="F6" s="12" t="s">
        <v>252</v>
      </c>
      <c r="G6" s="9"/>
      <c r="H6" s="9"/>
      <c r="I6" s="12" t="s">
        <v>252</v>
      </c>
      <c r="J6" s="9"/>
      <c r="K6" s="9"/>
    </row>
    <row r="7" spans="1:11" s="1" customFormat="1" ht="12" customHeight="1">
      <c r="A7" s="382"/>
      <c r="B7" s="379"/>
      <c r="C7" s="13">
        <v>2007</v>
      </c>
      <c r="D7" s="13" t="s">
        <v>279</v>
      </c>
      <c r="E7" s="11" t="s">
        <v>10</v>
      </c>
      <c r="F7" s="13">
        <v>2007</v>
      </c>
      <c r="G7" s="13" t="s">
        <v>279</v>
      </c>
      <c r="H7" s="11" t="s">
        <v>10</v>
      </c>
      <c r="I7" s="13">
        <v>2007</v>
      </c>
      <c r="J7" s="13" t="s">
        <v>279</v>
      </c>
      <c r="K7" s="11" t="s">
        <v>10</v>
      </c>
    </row>
    <row r="8" spans="1:11" s="1" customFormat="1" ht="12" customHeight="1">
      <c r="A8" s="383"/>
      <c r="B8" s="380"/>
      <c r="C8" s="12" t="s">
        <v>9</v>
      </c>
      <c r="D8" s="9"/>
      <c r="E8" s="13" t="s">
        <v>123</v>
      </c>
      <c r="F8" s="12" t="s">
        <v>9</v>
      </c>
      <c r="G8" s="9"/>
      <c r="H8" s="13" t="s">
        <v>123</v>
      </c>
      <c r="I8" s="12" t="s">
        <v>9</v>
      </c>
      <c r="J8" s="9"/>
      <c r="K8" s="13" t="s">
        <v>123</v>
      </c>
    </row>
    <row r="9" spans="3:11" s="1" customFormat="1" ht="7.5" customHeight="1"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12" customHeight="1">
      <c r="A10" s="308" t="s">
        <v>339</v>
      </c>
      <c r="B10" s="307" t="s">
        <v>340</v>
      </c>
      <c r="C10" s="109">
        <v>878.389831</v>
      </c>
      <c r="D10" s="109">
        <v>1001.835041</v>
      </c>
      <c r="E10" s="173">
        <v>14.053579133</v>
      </c>
      <c r="F10" s="109">
        <v>1704.848113</v>
      </c>
      <c r="G10" s="109">
        <v>2007.862137</v>
      </c>
      <c r="H10" s="173">
        <v>17.773666856</v>
      </c>
      <c r="I10" s="109">
        <v>6738.227047</v>
      </c>
      <c r="J10" s="109">
        <v>9251.590119</v>
      </c>
      <c r="K10" s="173">
        <v>37.300065054</v>
      </c>
    </row>
    <row r="11" spans="1:11" s="1" customFormat="1" ht="12" customHeight="1">
      <c r="A11" s="308">
        <v>2</v>
      </c>
      <c r="B11" s="307" t="s">
        <v>341</v>
      </c>
      <c r="C11" s="109">
        <v>215.838789</v>
      </c>
      <c r="D11" s="109">
        <v>283.447618</v>
      </c>
      <c r="E11" s="173">
        <v>31.323762199</v>
      </c>
      <c r="F11" s="109">
        <v>745.317072</v>
      </c>
      <c r="G11" s="109">
        <v>944.069001</v>
      </c>
      <c r="H11" s="173">
        <v>26.666761901</v>
      </c>
      <c r="I11" s="109">
        <v>4388.493524</v>
      </c>
      <c r="J11" s="109">
        <v>4982.013584</v>
      </c>
      <c r="K11" s="173">
        <v>13.524460199</v>
      </c>
    </row>
    <row r="12" spans="1:11" s="1" customFormat="1" ht="12" customHeight="1">
      <c r="A12" s="308">
        <v>2709</v>
      </c>
      <c r="B12" s="307" t="s">
        <v>342</v>
      </c>
      <c r="C12" s="109">
        <v>241.493762</v>
      </c>
      <c r="D12" s="109">
        <v>249.995239</v>
      </c>
      <c r="E12" s="173">
        <v>3.5203712633</v>
      </c>
      <c r="F12" s="109">
        <v>530.444079</v>
      </c>
      <c r="G12" s="109">
        <v>754.052945</v>
      </c>
      <c r="H12" s="173">
        <v>42.155031011</v>
      </c>
      <c r="I12" s="109">
        <v>903.770359</v>
      </c>
      <c r="J12" s="109">
        <v>3030.35837</v>
      </c>
      <c r="K12" s="173">
        <v>235.30180978</v>
      </c>
    </row>
    <row r="13" spans="1:11" s="1" customFormat="1" ht="12" customHeight="1">
      <c r="A13" s="308">
        <v>44</v>
      </c>
      <c r="B13" s="307" t="s">
        <v>343</v>
      </c>
      <c r="C13" s="109">
        <v>173.654217</v>
      </c>
      <c r="D13" s="109">
        <v>241.22255</v>
      </c>
      <c r="E13" s="173">
        <v>38.909698922</v>
      </c>
      <c r="F13" s="109">
        <v>537.933299</v>
      </c>
      <c r="G13" s="109">
        <v>647.661673</v>
      </c>
      <c r="H13" s="173">
        <v>20.398137502</v>
      </c>
      <c r="I13" s="109">
        <v>2135.975718</v>
      </c>
      <c r="J13" s="109">
        <v>2119.348124</v>
      </c>
      <c r="K13" s="173">
        <v>-0.778454261</v>
      </c>
    </row>
    <row r="14" spans="1:11" s="1" customFormat="1" ht="12" customHeight="1">
      <c r="A14" s="308">
        <v>84</v>
      </c>
      <c r="B14" s="307" t="s">
        <v>344</v>
      </c>
      <c r="C14" s="109">
        <v>162.33128</v>
      </c>
      <c r="D14" s="109">
        <v>169.801482</v>
      </c>
      <c r="E14" s="173">
        <v>4.6018253537</v>
      </c>
      <c r="F14" s="109">
        <v>518.337595</v>
      </c>
      <c r="G14" s="109">
        <v>512.813529</v>
      </c>
      <c r="H14" s="173">
        <v>-1.065727444</v>
      </c>
      <c r="I14" s="109">
        <v>1868.371339</v>
      </c>
      <c r="J14" s="109">
        <v>1880.124242</v>
      </c>
      <c r="K14" s="173">
        <v>0.6290453485</v>
      </c>
    </row>
    <row r="15" spans="1:11" s="1" customFormat="1" ht="12" customHeight="1">
      <c r="A15" s="308">
        <v>76</v>
      </c>
      <c r="B15" s="307" t="s">
        <v>345</v>
      </c>
      <c r="C15" s="109">
        <v>119.406127</v>
      </c>
      <c r="D15" s="109">
        <v>126.17799</v>
      </c>
      <c r="E15" s="173">
        <v>5.6712860304</v>
      </c>
      <c r="F15" s="109">
        <v>387.323081</v>
      </c>
      <c r="G15" s="109">
        <v>390.357146</v>
      </c>
      <c r="H15" s="173">
        <v>0.7833421629</v>
      </c>
      <c r="I15" s="109">
        <v>1529.47488</v>
      </c>
      <c r="J15" s="109">
        <v>1455.066733</v>
      </c>
      <c r="K15" s="173">
        <v>-4.864947308</v>
      </c>
    </row>
    <row r="16" spans="1:11" s="1" customFormat="1" ht="12" customHeight="1">
      <c r="A16" s="308" t="s">
        <v>346</v>
      </c>
      <c r="B16" s="307" t="s">
        <v>347</v>
      </c>
      <c r="C16" s="109">
        <v>95.311103</v>
      </c>
      <c r="D16" s="109">
        <v>82.212788</v>
      </c>
      <c r="E16" s="173">
        <v>-13.74269585</v>
      </c>
      <c r="F16" s="109">
        <v>301.601512</v>
      </c>
      <c r="G16" s="109">
        <v>351.724426</v>
      </c>
      <c r="H16" s="173">
        <v>16.618920001</v>
      </c>
      <c r="I16" s="109">
        <v>1255.795084</v>
      </c>
      <c r="J16" s="109">
        <v>1444.531388</v>
      </c>
      <c r="K16" s="173">
        <v>15.02922781</v>
      </c>
    </row>
    <row r="17" spans="1:11" s="1" customFormat="1" ht="12" customHeight="1">
      <c r="A17" s="308">
        <v>3</v>
      </c>
      <c r="B17" s="307" t="s">
        <v>348</v>
      </c>
      <c r="C17" s="109">
        <v>89.450492</v>
      </c>
      <c r="D17" s="109">
        <v>108.926925</v>
      </c>
      <c r="E17" s="173">
        <v>21.773421883</v>
      </c>
      <c r="F17" s="109">
        <v>290.903418</v>
      </c>
      <c r="G17" s="109">
        <v>325.639597</v>
      </c>
      <c r="H17" s="173">
        <v>11.940794384</v>
      </c>
      <c r="I17" s="109">
        <v>1116.866904</v>
      </c>
      <c r="J17" s="109">
        <v>1177.460835</v>
      </c>
      <c r="K17" s="173">
        <v>5.4253493217</v>
      </c>
    </row>
    <row r="18" spans="1:11" s="1" customFormat="1" ht="12" customHeight="1">
      <c r="A18" s="308">
        <v>85</v>
      </c>
      <c r="B18" s="307" t="s">
        <v>349</v>
      </c>
      <c r="C18" s="109">
        <v>85.714694</v>
      </c>
      <c r="D18" s="109">
        <v>96.799713</v>
      </c>
      <c r="E18" s="173">
        <v>12.932460565</v>
      </c>
      <c r="F18" s="109">
        <v>266.330589</v>
      </c>
      <c r="G18" s="109">
        <v>297.400598</v>
      </c>
      <c r="H18" s="173">
        <v>11.665955877</v>
      </c>
      <c r="I18" s="109">
        <v>1063.017188</v>
      </c>
      <c r="J18" s="109">
        <v>1061.446723</v>
      </c>
      <c r="K18" s="173">
        <v>-0.147736558</v>
      </c>
    </row>
    <row r="19" spans="1:11" s="1" customFormat="1" ht="12" customHeight="1">
      <c r="A19" s="308" t="s">
        <v>350</v>
      </c>
      <c r="B19" s="307" t="s">
        <v>404</v>
      </c>
      <c r="C19" s="109">
        <v>77.695311</v>
      </c>
      <c r="D19" s="109">
        <v>91.117311</v>
      </c>
      <c r="E19" s="173">
        <v>17.275173788</v>
      </c>
      <c r="F19" s="109">
        <v>224.698776</v>
      </c>
      <c r="G19" s="109">
        <v>273.968861</v>
      </c>
      <c r="H19" s="173">
        <v>21.927171067</v>
      </c>
      <c r="I19" s="109">
        <v>881.868815</v>
      </c>
      <c r="J19" s="109">
        <v>1012.000259</v>
      </c>
      <c r="K19" s="173">
        <v>14.756326767</v>
      </c>
    </row>
    <row r="20" spans="1:11" s="1" customFormat="1" ht="18.75" customHeight="1">
      <c r="A20" s="308">
        <v>3501</v>
      </c>
      <c r="B20" s="307" t="s">
        <v>351</v>
      </c>
      <c r="C20" s="109">
        <v>94.213909</v>
      </c>
      <c r="D20" s="109">
        <v>103.351581</v>
      </c>
      <c r="E20" s="173">
        <v>9.6988566731</v>
      </c>
      <c r="F20" s="109">
        <v>175.274032</v>
      </c>
      <c r="G20" s="109">
        <v>211.268387</v>
      </c>
      <c r="H20" s="173">
        <v>20.536045522</v>
      </c>
      <c r="I20" s="109">
        <v>787.983614</v>
      </c>
      <c r="J20" s="109">
        <v>916.173416</v>
      </c>
      <c r="K20" s="173">
        <v>16.268079656</v>
      </c>
    </row>
    <row r="21" spans="1:11" s="1" customFormat="1" ht="12" customHeight="1">
      <c r="A21" s="308">
        <v>2204</v>
      </c>
      <c r="B21" s="307" t="s">
        <v>352</v>
      </c>
      <c r="C21" s="109">
        <v>75.355695</v>
      </c>
      <c r="D21" s="109">
        <v>107.152979</v>
      </c>
      <c r="E21" s="173">
        <v>42.19625869</v>
      </c>
      <c r="F21" s="109">
        <v>232.907164</v>
      </c>
      <c r="G21" s="109">
        <v>299.219465</v>
      </c>
      <c r="H21" s="173">
        <v>28.471559166</v>
      </c>
      <c r="I21" s="109">
        <v>742.065353</v>
      </c>
      <c r="J21" s="109">
        <v>867.525523</v>
      </c>
      <c r="K21" s="173">
        <v>16.906889601</v>
      </c>
    </row>
    <row r="22" spans="1:11" s="1" customFormat="1" ht="12" customHeight="1">
      <c r="A22" s="308">
        <v>19</v>
      </c>
      <c r="B22" s="307" t="s">
        <v>353</v>
      </c>
      <c r="C22" s="109">
        <v>64.137928</v>
      </c>
      <c r="D22" s="109">
        <v>79.016746</v>
      </c>
      <c r="E22" s="173">
        <v>23.198158194</v>
      </c>
      <c r="F22" s="109">
        <v>175.057903</v>
      </c>
      <c r="G22" s="109">
        <v>239.131732</v>
      </c>
      <c r="H22" s="173">
        <v>36.601506074</v>
      </c>
      <c r="I22" s="109">
        <v>609.614923</v>
      </c>
      <c r="J22" s="109">
        <v>774.049395</v>
      </c>
      <c r="K22" s="173">
        <v>26.973498482</v>
      </c>
    </row>
    <row r="23" spans="1:11" s="1" customFormat="1" ht="12" customHeight="1">
      <c r="A23" s="308" t="s">
        <v>405</v>
      </c>
      <c r="B23" s="307" t="s">
        <v>406</v>
      </c>
      <c r="C23" s="109">
        <v>62.921172</v>
      </c>
      <c r="D23" s="109">
        <v>53.264391</v>
      </c>
      <c r="E23" s="173">
        <v>-15.34742709</v>
      </c>
      <c r="F23" s="109">
        <v>189.6321</v>
      </c>
      <c r="G23" s="109">
        <v>177.996016</v>
      </c>
      <c r="H23" s="173">
        <v>-6.136136234</v>
      </c>
      <c r="I23" s="109">
        <v>681.698982</v>
      </c>
      <c r="J23" s="109">
        <v>673.75753</v>
      </c>
      <c r="K23" s="173">
        <v>-1.164949957</v>
      </c>
    </row>
    <row r="24" spans="1:11" s="1" customFormat="1" ht="12" customHeight="1">
      <c r="A24" s="308">
        <v>47</v>
      </c>
      <c r="B24" s="307" t="s">
        <v>354</v>
      </c>
      <c r="C24" s="109">
        <v>52.013528</v>
      </c>
      <c r="D24" s="109">
        <v>63.462915</v>
      </c>
      <c r="E24" s="173">
        <v>22.012325332</v>
      </c>
      <c r="F24" s="109">
        <v>184.643955</v>
      </c>
      <c r="G24" s="109">
        <v>174.522928</v>
      </c>
      <c r="H24" s="173">
        <v>-5.481374681</v>
      </c>
      <c r="I24" s="109">
        <v>657.50119</v>
      </c>
      <c r="J24" s="109">
        <v>673.177146</v>
      </c>
      <c r="K24" s="173">
        <v>2.3841715024</v>
      </c>
    </row>
    <row r="25" spans="1:11" s="1" customFormat="1" ht="12" customHeight="1">
      <c r="A25" s="308">
        <v>71</v>
      </c>
      <c r="B25" s="307" t="s">
        <v>355</v>
      </c>
      <c r="C25" s="109">
        <v>35.580305</v>
      </c>
      <c r="D25" s="109">
        <v>65.46927</v>
      </c>
      <c r="E25" s="173">
        <v>84.004240548</v>
      </c>
      <c r="F25" s="109">
        <v>102.059122</v>
      </c>
      <c r="G25" s="109">
        <v>175.724845</v>
      </c>
      <c r="H25" s="173">
        <v>72.179459862</v>
      </c>
      <c r="I25" s="109">
        <v>344.897204</v>
      </c>
      <c r="J25" s="109">
        <v>617.70804</v>
      </c>
      <c r="K25" s="173">
        <v>79.099172981</v>
      </c>
    </row>
    <row r="26" spans="1:11" s="1" customFormat="1" ht="12" customHeight="1">
      <c r="A26" s="308">
        <v>5101</v>
      </c>
      <c r="B26" s="307" t="s">
        <v>356</v>
      </c>
      <c r="C26" s="109">
        <v>60.39906</v>
      </c>
      <c r="D26" s="109">
        <v>57.382011</v>
      </c>
      <c r="E26" s="173">
        <v>-4.995191978</v>
      </c>
      <c r="F26" s="109">
        <v>145.05436</v>
      </c>
      <c r="G26" s="109">
        <v>145.294007</v>
      </c>
      <c r="H26" s="173">
        <v>0.1652118557</v>
      </c>
      <c r="I26" s="109">
        <v>621.397765</v>
      </c>
      <c r="J26" s="109">
        <v>609.478249</v>
      </c>
      <c r="K26" s="173">
        <v>-1.918178125</v>
      </c>
    </row>
    <row r="27" spans="1:11" s="1" customFormat="1" ht="12" customHeight="1">
      <c r="A27" s="308">
        <v>21</v>
      </c>
      <c r="B27" s="307" t="s">
        <v>357</v>
      </c>
      <c r="C27" s="109">
        <v>59.009412</v>
      </c>
      <c r="D27" s="109">
        <v>50.798483</v>
      </c>
      <c r="E27" s="173">
        <v>-13.91460908</v>
      </c>
      <c r="F27" s="109">
        <v>157.243672</v>
      </c>
      <c r="G27" s="109">
        <v>138.111022</v>
      </c>
      <c r="H27" s="173">
        <v>-12.16751667</v>
      </c>
      <c r="I27" s="109">
        <v>666.925867</v>
      </c>
      <c r="J27" s="109">
        <v>605.505262</v>
      </c>
      <c r="K27" s="173">
        <v>-9.209510088</v>
      </c>
    </row>
    <row r="28" spans="1:11" s="1" customFormat="1" ht="12" customHeight="1">
      <c r="A28" s="308">
        <v>90</v>
      </c>
      <c r="B28" s="307" t="s">
        <v>358</v>
      </c>
      <c r="C28" s="109">
        <v>44.319721</v>
      </c>
      <c r="D28" s="109">
        <v>56.035796</v>
      </c>
      <c r="E28" s="173">
        <v>26.435353688</v>
      </c>
      <c r="F28" s="109">
        <v>140.17729</v>
      </c>
      <c r="G28" s="109">
        <v>165.753261</v>
      </c>
      <c r="H28" s="173">
        <v>18.245445464</v>
      </c>
      <c r="I28" s="109">
        <v>532.969999</v>
      </c>
      <c r="J28" s="109">
        <v>574.761063</v>
      </c>
      <c r="K28" s="173">
        <v>7.8411663093</v>
      </c>
    </row>
    <row r="29" spans="1:11" s="1" customFormat="1" ht="12" customHeight="1">
      <c r="A29" s="308">
        <v>48</v>
      </c>
      <c r="B29" s="307" t="s">
        <v>407</v>
      </c>
      <c r="C29" s="109">
        <v>46.446234</v>
      </c>
      <c r="D29" s="109">
        <v>52.153932</v>
      </c>
      <c r="E29" s="173">
        <v>12.288828412</v>
      </c>
      <c r="F29" s="109">
        <v>139.800915</v>
      </c>
      <c r="G29" s="109">
        <v>153.246536</v>
      </c>
      <c r="H29" s="173">
        <v>9.6176917011</v>
      </c>
      <c r="I29" s="109">
        <v>506.875505</v>
      </c>
      <c r="J29" s="109">
        <v>545.441995</v>
      </c>
      <c r="K29" s="173">
        <v>7.6086710878</v>
      </c>
    </row>
    <row r="30" spans="1:11" s="1" customFormat="1" ht="18.75" customHeight="1">
      <c r="A30" s="308">
        <v>41</v>
      </c>
      <c r="B30" s="307" t="s">
        <v>408</v>
      </c>
      <c r="C30" s="109">
        <v>26.516379</v>
      </c>
      <c r="D30" s="109">
        <v>33.563891</v>
      </c>
      <c r="E30" s="173">
        <v>26.577957722</v>
      </c>
      <c r="F30" s="109">
        <v>102.027575</v>
      </c>
      <c r="G30" s="109">
        <v>132.320146</v>
      </c>
      <c r="H30" s="173">
        <v>29.690572377</v>
      </c>
      <c r="I30" s="109">
        <v>459.466666</v>
      </c>
      <c r="J30" s="109">
        <v>516.171141</v>
      </c>
      <c r="K30" s="173">
        <v>12.341368634</v>
      </c>
    </row>
    <row r="31" spans="1:11" s="1" customFormat="1" ht="12" customHeight="1">
      <c r="A31" s="308">
        <v>39</v>
      </c>
      <c r="B31" s="307" t="s">
        <v>359</v>
      </c>
      <c r="C31" s="109">
        <v>38.472088</v>
      </c>
      <c r="D31" s="109">
        <v>42.714287</v>
      </c>
      <c r="E31" s="173">
        <v>11.02669291</v>
      </c>
      <c r="F31" s="109">
        <v>115.27098</v>
      </c>
      <c r="G31" s="109">
        <v>120.118752</v>
      </c>
      <c r="H31" s="173">
        <v>4.2055441881</v>
      </c>
      <c r="I31" s="109">
        <v>447.490766</v>
      </c>
      <c r="J31" s="109">
        <v>453.853278</v>
      </c>
      <c r="K31" s="173">
        <v>1.4218197298</v>
      </c>
    </row>
    <row r="32" spans="1:11" s="1" customFormat="1" ht="12" customHeight="1">
      <c r="A32" s="308">
        <v>7</v>
      </c>
      <c r="B32" s="307" t="s">
        <v>409</v>
      </c>
      <c r="C32" s="109">
        <v>18.037116</v>
      </c>
      <c r="D32" s="109">
        <v>20.209856</v>
      </c>
      <c r="E32" s="173">
        <v>12.045939051</v>
      </c>
      <c r="F32" s="109">
        <v>57.570053</v>
      </c>
      <c r="G32" s="109">
        <v>55.105351</v>
      </c>
      <c r="H32" s="173">
        <v>-4.281222392</v>
      </c>
      <c r="I32" s="109">
        <v>430.021915</v>
      </c>
      <c r="J32" s="109">
        <v>420.656383</v>
      </c>
      <c r="K32" s="173">
        <v>-2.1779197</v>
      </c>
    </row>
    <row r="33" spans="1:11" s="1" customFormat="1" ht="12" customHeight="1">
      <c r="A33" s="308">
        <v>89</v>
      </c>
      <c r="B33" s="307" t="s">
        <v>360</v>
      </c>
      <c r="C33" s="109">
        <v>60.730746</v>
      </c>
      <c r="D33" s="109">
        <v>11.533787</v>
      </c>
      <c r="E33" s="173">
        <v>-81.0083232</v>
      </c>
      <c r="F33" s="109">
        <v>73.810092</v>
      </c>
      <c r="G33" s="109">
        <v>104.14257</v>
      </c>
      <c r="H33" s="173">
        <v>41.095299001</v>
      </c>
      <c r="I33" s="109">
        <v>280.543133</v>
      </c>
      <c r="J33" s="109">
        <v>306.826825</v>
      </c>
      <c r="K33" s="173">
        <v>9.3688595115</v>
      </c>
    </row>
    <row r="34" spans="1:11" s="1" customFormat="1" ht="12" customHeight="1">
      <c r="A34" s="308">
        <v>5</v>
      </c>
      <c r="B34" s="307" t="s">
        <v>361</v>
      </c>
      <c r="C34" s="109">
        <v>15.226344</v>
      </c>
      <c r="D34" s="109">
        <v>21.28385</v>
      </c>
      <c r="E34" s="173">
        <v>39.783062828</v>
      </c>
      <c r="F34" s="109">
        <v>43.625781</v>
      </c>
      <c r="G34" s="109">
        <v>62.270132</v>
      </c>
      <c r="H34" s="173">
        <v>42.737002233</v>
      </c>
      <c r="I34" s="109">
        <v>263.225535</v>
      </c>
      <c r="J34" s="109">
        <v>305.561405</v>
      </c>
      <c r="K34" s="173">
        <v>16.083496611</v>
      </c>
    </row>
    <row r="35" spans="1:11" s="1" customFormat="1" ht="12" customHeight="1">
      <c r="A35" s="308">
        <v>87</v>
      </c>
      <c r="B35" s="307" t="s">
        <v>362</v>
      </c>
      <c r="C35" s="109">
        <v>22.576711</v>
      </c>
      <c r="D35" s="109">
        <v>26.877512</v>
      </c>
      <c r="E35" s="173">
        <v>19.049723407</v>
      </c>
      <c r="F35" s="109">
        <v>77.589812</v>
      </c>
      <c r="G35" s="109">
        <v>79.240504</v>
      </c>
      <c r="H35" s="173">
        <v>2.1274597237</v>
      </c>
      <c r="I35" s="109">
        <v>260.224104</v>
      </c>
      <c r="J35" s="109">
        <v>289.674366</v>
      </c>
      <c r="K35" s="173">
        <v>11.317269057</v>
      </c>
    </row>
    <row r="36" spans="1:11" s="1" customFormat="1" ht="12" customHeight="1">
      <c r="A36" s="308">
        <v>30</v>
      </c>
      <c r="B36" s="307" t="s">
        <v>363</v>
      </c>
      <c r="C36" s="109">
        <v>20.104535</v>
      </c>
      <c r="D36" s="109">
        <v>27.28635</v>
      </c>
      <c r="E36" s="173">
        <v>35.722363138</v>
      </c>
      <c r="F36" s="109">
        <v>60.388314</v>
      </c>
      <c r="G36" s="109">
        <v>82.894005</v>
      </c>
      <c r="H36" s="173">
        <v>37.268288365</v>
      </c>
      <c r="I36" s="109">
        <v>252.454672</v>
      </c>
      <c r="J36" s="109">
        <v>281.850631</v>
      </c>
      <c r="K36" s="173">
        <v>11.644054264</v>
      </c>
    </row>
    <row r="37" spans="1:11" s="1" customFormat="1" ht="12" customHeight="1">
      <c r="A37" s="308">
        <v>23</v>
      </c>
      <c r="B37" s="307" t="s">
        <v>364</v>
      </c>
      <c r="C37" s="109">
        <v>15.405013</v>
      </c>
      <c r="D37" s="109">
        <v>21.455313</v>
      </c>
      <c r="E37" s="173">
        <v>39.2748776</v>
      </c>
      <c r="F37" s="109">
        <v>47.360458</v>
      </c>
      <c r="G37" s="109">
        <v>61.999001</v>
      </c>
      <c r="H37" s="173">
        <v>30.90878682</v>
      </c>
      <c r="I37" s="109">
        <v>201.846842</v>
      </c>
      <c r="J37" s="109">
        <v>266.339036</v>
      </c>
      <c r="K37" s="173">
        <v>31.951054255</v>
      </c>
    </row>
    <row r="38" spans="1:11" s="1" customFormat="1" ht="12" customHeight="1">
      <c r="A38" s="308">
        <v>16</v>
      </c>
      <c r="B38" s="307" t="s">
        <v>365</v>
      </c>
      <c r="C38" s="109">
        <v>15.241415</v>
      </c>
      <c r="D38" s="109">
        <v>25.44838</v>
      </c>
      <c r="E38" s="173">
        <v>66.968618071</v>
      </c>
      <c r="F38" s="109">
        <v>45.266458</v>
      </c>
      <c r="G38" s="109">
        <v>64.278182</v>
      </c>
      <c r="H38" s="173">
        <v>41.999583886</v>
      </c>
      <c r="I38" s="109">
        <v>202.478036</v>
      </c>
      <c r="J38" s="109">
        <v>225.077878</v>
      </c>
      <c r="K38" s="173">
        <v>11.161626439</v>
      </c>
    </row>
    <row r="39" spans="1:11" s="1" customFormat="1" ht="12" customHeight="1">
      <c r="A39" s="308">
        <v>20</v>
      </c>
      <c r="B39" s="307" t="s">
        <v>366</v>
      </c>
      <c r="C39" s="109">
        <v>17.976907</v>
      </c>
      <c r="D39" s="109">
        <v>21.166091</v>
      </c>
      <c r="E39" s="173">
        <v>17.740448899</v>
      </c>
      <c r="F39" s="109">
        <v>57.361862</v>
      </c>
      <c r="G39" s="109">
        <v>62.304312</v>
      </c>
      <c r="H39" s="173">
        <v>8.6162649323</v>
      </c>
      <c r="I39" s="109">
        <v>204.524603</v>
      </c>
      <c r="J39" s="109">
        <v>218.822823</v>
      </c>
      <c r="K39" s="173">
        <v>6.9909535529</v>
      </c>
    </row>
    <row r="40" spans="1:11" s="1" customFormat="1" ht="18.75" customHeight="1">
      <c r="A40" s="308" t="s">
        <v>367</v>
      </c>
      <c r="B40" s="307" t="s">
        <v>368</v>
      </c>
      <c r="C40" s="109">
        <v>15.189018</v>
      </c>
      <c r="D40" s="109">
        <v>17.245694</v>
      </c>
      <c r="E40" s="173">
        <v>13.540546203</v>
      </c>
      <c r="F40" s="109">
        <v>38.927949</v>
      </c>
      <c r="G40" s="109">
        <v>39.376549</v>
      </c>
      <c r="H40" s="173">
        <v>1.152385398</v>
      </c>
      <c r="I40" s="109">
        <v>195.285818</v>
      </c>
      <c r="J40" s="109">
        <v>214.718785</v>
      </c>
      <c r="K40" s="173">
        <v>9.9510385337</v>
      </c>
    </row>
    <row r="41" spans="1:11" s="1" customFormat="1" ht="12" customHeight="1">
      <c r="A41" s="308">
        <v>15</v>
      </c>
      <c r="B41" s="307" t="s">
        <v>369</v>
      </c>
      <c r="C41" s="109">
        <v>6.852158</v>
      </c>
      <c r="D41" s="109">
        <v>8.050413</v>
      </c>
      <c r="E41" s="173">
        <v>17.487264596</v>
      </c>
      <c r="F41" s="109">
        <v>27.285276</v>
      </c>
      <c r="G41" s="109">
        <v>38.713943</v>
      </c>
      <c r="H41" s="173">
        <v>41.885839821</v>
      </c>
      <c r="I41" s="109">
        <v>138.360927</v>
      </c>
      <c r="J41" s="109">
        <v>208.604913</v>
      </c>
      <c r="K41" s="173">
        <v>50.76865812</v>
      </c>
    </row>
    <row r="42" spans="1:11" s="1" customFormat="1" ht="12" customHeight="1">
      <c r="A42" s="308">
        <v>88</v>
      </c>
      <c r="B42" s="307" t="s">
        <v>370</v>
      </c>
      <c r="C42" s="109">
        <v>57.67539</v>
      </c>
      <c r="D42" s="109">
        <v>10.698582</v>
      </c>
      <c r="E42" s="173">
        <v>-81.4503517</v>
      </c>
      <c r="F42" s="109">
        <v>118.826734</v>
      </c>
      <c r="G42" s="109">
        <v>38.13745</v>
      </c>
      <c r="H42" s="173">
        <v>-67.90499182</v>
      </c>
      <c r="I42" s="109">
        <v>335.163524</v>
      </c>
      <c r="J42" s="109">
        <v>204.210289</v>
      </c>
      <c r="K42" s="173">
        <v>-39.07144591</v>
      </c>
    </row>
    <row r="43" spans="1:11" s="1" customFormat="1" ht="12" customHeight="1">
      <c r="A43" s="308">
        <v>1</v>
      </c>
      <c r="B43" s="307" t="s">
        <v>371</v>
      </c>
      <c r="C43" s="109">
        <v>5.264503</v>
      </c>
      <c r="D43" s="109">
        <v>9.730066</v>
      </c>
      <c r="E43" s="173">
        <v>84.824018526</v>
      </c>
      <c r="F43" s="109">
        <v>27.982312</v>
      </c>
      <c r="G43" s="109">
        <v>32.192833</v>
      </c>
      <c r="H43" s="173">
        <v>15.047080456</v>
      </c>
      <c r="I43" s="109">
        <v>172.914707</v>
      </c>
      <c r="J43" s="109">
        <v>188.894756</v>
      </c>
      <c r="K43" s="173">
        <v>9.2415788554</v>
      </c>
    </row>
    <row r="44" spans="1:11" s="1" customFormat="1" ht="12" customHeight="1">
      <c r="A44" s="308">
        <v>94</v>
      </c>
      <c r="B44" s="307" t="s">
        <v>372</v>
      </c>
      <c r="C44" s="109">
        <v>16.152375</v>
      </c>
      <c r="D44" s="109">
        <v>16.68689</v>
      </c>
      <c r="E44" s="173">
        <v>3.3092037549</v>
      </c>
      <c r="F44" s="109">
        <v>51.678493</v>
      </c>
      <c r="G44" s="109">
        <v>46.120956</v>
      </c>
      <c r="H44" s="173">
        <v>-10.75406166</v>
      </c>
      <c r="I44" s="109">
        <v>199.413329</v>
      </c>
      <c r="J44" s="109">
        <v>185.357006</v>
      </c>
      <c r="K44" s="173">
        <v>-7.048838245</v>
      </c>
    </row>
    <row r="45" spans="1:11" s="1" customFormat="1" ht="12" customHeight="1">
      <c r="A45" s="308" t="s">
        <v>410</v>
      </c>
      <c r="B45" s="307" t="s">
        <v>373</v>
      </c>
      <c r="C45" s="109">
        <v>15.409156</v>
      </c>
      <c r="D45" s="109">
        <v>16.111379</v>
      </c>
      <c r="E45" s="173">
        <v>4.5571801596</v>
      </c>
      <c r="F45" s="109">
        <v>49.949253</v>
      </c>
      <c r="G45" s="109">
        <v>50.538664</v>
      </c>
      <c r="H45" s="173">
        <v>1.1800196491</v>
      </c>
      <c r="I45" s="109">
        <v>169.912591</v>
      </c>
      <c r="J45" s="109">
        <v>176.459087</v>
      </c>
      <c r="K45" s="173">
        <v>3.8528610278</v>
      </c>
    </row>
    <row r="46" spans="1:11" s="1" customFormat="1" ht="12" customHeight="1">
      <c r="A46" s="308" t="s">
        <v>374</v>
      </c>
      <c r="B46" s="307" t="s">
        <v>375</v>
      </c>
      <c r="C46" s="109">
        <v>14.585605</v>
      </c>
      <c r="D46" s="262">
        <v>4.947913</v>
      </c>
      <c r="E46" s="269">
        <v>-66.07673799</v>
      </c>
      <c r="F46" s="262">
        <v>35.819409</v>
      </c>
      <c r="G46" s="262">
        <v>62.812741</v>
      </c>
      <c r="H46" s="269">
        <v>75.359512492</v>
      </c>
      <c r="I46" s="262">
        <v>79.690252</v>
      </c>
      <c r="J46" s="109">
        <v>166.274684</v>
      </c>
      <c r="K46" s="173">
        <v>108.65122123</v>
      </c>
    </row>
    <row r="47" spans="1:11" s="1" customFormat="1" ht="12" customHeight="1">
      <c r="A47" s="308">
        <v>17</v>
      </c>
      <c r="B47" s="307" t="s">
        <v>376</v>
      </c>
      <c r="C47" s="109">
        <v>12.22229</v>
      </c>
      <c r="D47" s="109">
        <v>16.590235</v>
      </c>
      <c r="E47" s="173">
        <v>35.737533637</v>
      </c>
      <c r="F47" s="109">
        <v>42.324706</v>
      </c>
      <c r="G47" s="109">
        <v>40.383455</v>
      </c>
      <c r="H47" s="173">
        <v>-4.586567004</v>
      </c>
      <c r="I47" s="109">
        <v>172.665977</v>
      </c>
      <c r="J47" s="109">
        <v>155.57952</v>
      </c>
      <c r="K47" s="173">
        <v>-9.895670993</v>
      </c>
    </row>
    <row r="48" spans="1:11" s="1" customFormat="1" ht="12" customHeight="1">
      <c r="A48" s="308">
        <v>74</v>
      </c>
      <c r="B48" s="307" t="s">
        <v>377</v>
      </c>
      <c r="C48" s="109">
        <v>11.96071</v>
      </c>
      <c r="D48" s="109">
        <v>13.913317</v>
      </c>
      <c r="E48" s="173">
        <v>16.325176348</v>
      </c>
      <c r="F48" s="109">
        <v>38.875426</v>
      </c>
      <c r="G48" s="109">
        <v>42.232817</v>
      </c>
      <c r="H48" s="173">
        <v>8.6362809246</v>
      </c>
      <c r="I48" s="109">
        <v>137.915676</v>
      </c>
      <c r="J48" s="109">
        <v>144.790778</v>
      </c>
      <c r="K48" s="173">
        <v>4.9850040252</v>
      </c>
    </row>
    <row r="49" spans="1:11" s="1" customFormat="1" ht="12" customHeight="1">
      <c r="A49" s="308">
        <v>38</v>
      </c>
      <c r="B49" s="307" t="s">
        <v>411</v>
      </c>
      <c r="C49" s="109">
        <v>11.688667</v>
      </c>
      <c r="D49" s="109">
        <v>10.496466</v>
      </c>
      <c r="E49" s="173">
        <v>-10.19963183</v>
      </c>
      <c r="F49" s="109">
        <v>28.560723</v>
      </c>
      <c r="G49" s="109">
        <v>36.443046</v>
      </c>
      <c r="H49" s="173">
        <v>27.598471509</v>
      </c>
      <c r="I49" s="109">
        <v>109.844028</v>
      </c>
      <c r="J49" s="109">
        <v>136.835845</v>
      </c>
      <c r="K49" s="173">
        <v>24.57285798</v>
      </c>
    </row>
    <row r="50" spans="1:11" s="1" customFormat="1" ht="18.75" customHeight="1">
      <c r="A50" s="319" t="s">
        <v>64</v>
      </c>
      <c r="B50" s="208" t="s">
        <v>204</v>
      </c>
      <c r="C50" s="109">
        <v>155.509465</v>
      </c>
      <c r="D50" s="109">
        <v>182.639171</v>
      </c>
      <c r="E50" s="173">
        <v>17.445694383</v>
      </c>
      <c r="F50" s="109">
        <v>486.024431</v>
      </c>
      <c r="G50" s="109">
        <v>556.62855</v>
      </c>
      <c r="H50" s="173">
        <v>14.526866243</v>
      </c>
      <c r="I50" s="109">
        <v>1952.390886</v>
      </c>
      <c r="J50" s="109">
        <v>2020.013576</v>
      </c>
      <c r="K50" s="173">
        <v>3.4635835726</v>
      </c>
    </row>
    <row r="51" spans="1:11" s="1" customFormat="1" ht="12" customHeight="1">
      <c r="A51" s="100">
        <v>9809</v>
      </c>
      <c r="B51" s="208" t="s">
        <v>203</v>
      </c>
      <c r="C51" s="109">
        <v>61.440944</v>
      </c>
      <c r="D51" s="109">
        <v>135.535004</v>
      </c>
      <c r="E51" s="201" t="s">
        <v>82</v>
      </c>
      <c r="F51" s="109">
        <v>185.608493</v>
      </c>
      <c r="G51" s="109">
        <v>398.483234</v>
      </c>
      <c r="H51" s="201" t="s">
        <v>82</v>
      </c>
      <c r="I51" s="109">
        <v>542.067046</v>
      </c>
      <c r="J51" s="109">
        <v>1092.134673</v>
      </c>
      <c r="K51" s="201" t="s">
        <v>82</v>
      </c>
    </row>
    <row r="52" spans="1:11" s="1" customFormat="1" ht="6.75" customHeight="1">
      <c r="A52" s="102"/>
      <c r="B52" s="95"/>
      <c r="C52" s="109"/>
      <c r="D52" s="109"/>
      <c r="E52" s="17"/>
      <c r="F52" s="109"/>
      <c r="G52" s="109"/>
      <c r="H52" s="17"/>
      <c r="I52" s="109"/>
      <c r="J52" s="109"/>
      <c r="K52" s="17"/>
    </row>
    <row r="53" spans="1:11" s="1" customFormat="1" ht="15" customHeight="1">
      <c r="A53" s="108" t="s">
        <v>21</v>
      </c>
      <c r="B53" s="67" t="s">
        <v>89</v>
      </c>
      <c r="C53" s="233">
        <v>3367.920105</v>
      </c>
      <c r="D53" s="233">
        <v>3833.809208</v>
      </c>
      <c r="E53" s="234">
        <v>13.833139994</v>
      </c>
      <c r="F53" s="233">
        <v>8961.722637</v>
      </c>
      <c r="G53" s="233">
        <v>10592.555305</v>
      </c>
      <c r="H53" s="234">
        <v>18.19775878</v>
      </c>
      <c r="I53" s="233">
        <v>35241.692293</v>
      </c>
      <c r="J53" s="233">
        <v>42450.225674</v>
      </c>
      <c r="K53" s="234">
        <v>20.454560811</v>
      </c>
    </row>
    <row r="54" s="1" customFormat="1" ht="2.25" customHeight="1"/>
    <row r="55" spans="1:11" s="1" customFormat="1" ht="11.25" customHeight="1">
      <c r="A55" s="72" t="s">
        <v>236</v>
      </c>
      <c r="B55"/>
      <c r="C55" s="99"/>
      <c r="D55" s="99"/>
      <c r="E55" s="99"/>
      <c r="F55" s="99"/>
      <c r="G55" s="99"/>
      <c r="H55" s="99"/>
      <c r="I55" s="99"/>
      <c r="J55" s="99"/>
      <c r="K55" s="99"/>
    </row>
    <row r="56" spans="1:11" s="1" customFormat="1" ht="11.25" customHeight="1">
      <c r="A56" s="72" t="s">
        <v>147</v>
      </c>
      <c r="B56"/>
      <c r="C56" s="99"/>
      <c r="D56" s="99"/>
      <c r="E56" s="99"/>
      <c r="F56" s="99"/>
      <c r="G56" s="99"/>
      <c r="H56" s="99"/>
      <c r="I56" s="99"/>
      <c r="J56" s="99"/>
      <c r="K56" s="99"/>
    </row>
    <row r="57" spans="1:11" s="1" customFormat="1" ht="11.25" customHeight="1">
      <c r="A57" s="66" t="s">
        <v>246</v>
      </c>
      <c r="B57"/>
      <c r="C57" s="99"/>
      <c r="D57" s="99"/>
      <c r="E57" s="99"/>
      <c r="F57" s="99"/>
      <c r="G57" s="99"/>
      <c r="H57" s="99"/>
      <c r="I57" s="99"/>
      <c r="J57" s="99"/>
      <c r="K57" s="99"/>
    </row>
    <row r="58" spans="1:11" s="1" customFormat="1" ht="11.25" customHeight="1">
      <c r="A58" s="66" t="s">
        <v>412</v>
      </c>
      <c r="B58"/>
      <c r="C58" s="99"/>
      <c r="D58" s="99"/>
      <c r="E58" s="99"/>
      <c r="F58" s="99"/>
      <c r="G58" s="99"/>
      <c r="H58" s="99"/>
      <c r="I58" s="99"/>
      <c r="J58" s="99"/>
      <c r="K58" s="99"/>
    </row>
    <row r="59" spans="1:11" s="1" customFormat="1" ht="11.25" customHeight="1">
      <c r="A59" s="66" t="s">
        <v>413</v>
      </c>
      <c r="B59"/>
      <c r="C59" s="99"/>
      <c r="D59" s="99"/>
      <c r="E59" s="99"/>
      <c r="F59" s="99"/>
      <c r="G59" s="99"/>
      <c r="H59" s="99"/>
      <c r="I59" s="99"/>
      <c r="J59" s="99"/>
      <c r="K59" s="99"/>
    </row>
    <row r="60" spans="1:11" s="1" customFormat="1" ht="11.25" customHeight="1">
      <c r="A60" s="1" t="s">
        <v>247</v>
      </c>
      <c r="B60"/>
      <c r="C60" s="99"/>
      <c r="D60" s="99"/>
      <c r="E60" s="99"/>
      <c r="F60" s="99"/>
      <c r="G60" s="99"/>
      <c r="H60" s="99"/>
      <c r="I60" s="99"/>
      <c r="J60" s="99"/>
      <c r="K60" s="99"/>
    </row>
    <row r="61" spans="1:2" s="1" customFormat="1" ht="11.25" customHeight="1">
      <c r="A61" s="66" t="s">
        <v>206</v>
      </c>
      <c r="B61"/>
    </row>
    <row r="62" spans="1:2" s="1" customFormat="1" ht="11.25" customHeight="1">
      <c r="A62" s="40" t="s">
        <v>207</v>
      </c>
      <c r="B62"/>
    </row>
    <row r="63" spans="1:11" s="1" customFormat="1" ht="11.25" customHeight="1">
      <c r="A63" s="66" t="s">
        <v>208</v>
      </c>
      <c r="B63"/>
      <c r="C63" s="99"/>
      <c r="D63" s="99"/>
      <c r="E63" s="99"/>
      <c r="F63" s="99"/>
      <c r="G63" s="99"/>
      <c r="H63" s="99"/>
      <c r="I63" s="99"/>
      <c r="J63" s="99"/>
      <c r="K63" s="99"/>
    </row>
    <row r="64" spans="1:11" s="1" customFormat="1" ht="11.25" customHeight="1">
      <c r="A64" s="66" t="s">
        <v>205</v>
      </c>
      <c r="B64"/>
      <c r="C64" s="99"/>
      <c r="D64" s="99"/>
      <c r="E64" s="99"/>
      <c r="F64" s="99"/>
      <c r="G64" s="99"/>
      <c r="H64" s="99"/>
      <c r="I64" s="99"/>
      <c r="J64" s="99"/>
      <c r="K64" s="99"/>
    </row>
    <row r="65" spans="1:11" s="1" customFormat="1" ht="13.5" customHeight="1">
      <c r="A65" s="265" t="s">
        <v>161</v>
      </c>
      <c r="B65" s="268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2:11" s="1" customFormat="1" ht="1.5" customHeight="1">
      <c r="B66"/>
      <c r="C66" s="99"/>
      <c r="D66" s="99"/>
      <c r="E66" s="99"/>
      <c r="F66" s="99"/>
      <c r="G66" s="99"/>
      <c r="H66" s="99"/>
      <c r="I66" s="99"/>
      <c r="J66" s="99"/>
      <c r="K66" s="99"/>
    </row>
    <row r="67" spans="1:11" s="1" customFormat="1" ht="11.25" customHeight="1">
      <c r="A67" s="174" t="s">
        <v>79</v>
      </c>
      <c r="B67" s="40"/>
      <c r="C67" s="99"/>
      <c r="E67" s="99"/>
      <c r="F67" s="99"/>
      <c r="G67" s="99"/>
      <c r="H67" s="99"/>
      <c r="I67" s="99"/>
      <c r="J67" s="99"/>
      <c r="K67" s="99"/>
    </row>
    <row r="68" ht="11.25" customHeight="1">
      <c r="A68" s="89" t="s">
        <v>248</v>
      </c>
    </row>
    <row r="69" ht="11.25" customHeight="1"/>
    <row r="70" ht="10.5" customHeight="1"/>
  </sheetData>
  <mergeCells count="2">
    <mergeCell ref="B5:B8"/>
    <mergeCell ref="A5:A8"/>
  </mergeCells>
  <printOptions horizontalCentered="1"/>
  <pageMargins left="0.26" right="0.28" top="0.5511811023622047" bottom="0.3937007874015748" header="0.31496062992125984" footer="0.2"/>
  <pageSetup horizontalDpi="600" verticalDpi="600" orientation="portrait" paperSize="9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1" customWidth="1"/>
    <col min="2" max="2" width="30.140625" style="0" customWidth="1"/>
    <col min="3" max="4" width="6.421875" style="0" customWidth="1"/>
    <col min="5" max="5" width="6.57421875" style="0" customWidth="1"/>
    <col min="6" max="6" width="7.421875" style="0" customWidth="1"/>
    <col min="7" max="7" width="7.57421875" style="0" customWidth="1"/>
    <col min="8" max="8" width="6.28125" style="0" customWidth="1"/>
    <col min="9" max="10" width="7.421875" style="0" customWidth="1"/>
    <col min="11" max="11" width="6.57421875" style="0" customWidth="1"/>
  </cols>
  <sheetData>
    <row r="1" spans="1:2" s="6" customFormat="1" ht="12.75" customHeight="1">
      <c r="A1" s="6" t="s">
        <v>29</v>
      </c>
      <c r="B1"/>
    </row>
    <row r="2" s="6" customFormat="1" ht="3" customHeight="1"/>
    <row r="3" spans="1:11" s="184" customFormat="1" ht="17.25" customHeight="1">
      <c r="A3" s="182" t="s">
        <v>214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7" customFormat="1" ht="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12" customHeight="1">
      <c r="A5" s="381" t="s">
        <v>403</v>
      </c>
      <c r="B5" s="378" t="s">
        <v>36</v>
      </c>
      <c r="C5" s="10" t="s">
        <v>177</v>
      </c>
      <c r="D5" s="2"/>
      <c r="E5" s="2"/>
      <c r="F5" s="10" t="s">
        <v>15</v>
      </c>
      <c r="G5" s="2"/>
      <c r="H5" s="2"/>
      <c r="I5" s="10" t="s">
        <v>16</v>
      </c>
      <c r="J5" s="2"/>
      <c r="K5" s="2"/>
    </row>
    <row r="6" spans="1:11" s="1" customFormat="1" ht="12" customHeight="1">
      <c r="A6" s="382"/>
      <c r="B6" s="379"/>
      <c r="C6" s="12" t="s">
        <v>252</v>
      </c>
      <c r="D6" s="9"/>
      <c r="E6" s="9"/>
      <c r="F6" s="12" t="s">
        <v>252</v>
      </c>
      <c r="G6" s="9"/>
      <c r="H6" s="9"/>
      <c r="I6" s="12" t="s">
        <v>252</v>
      </c>
      <c r="J6" s="9"/>
      <c r="K6" s="9"/>
    </row>
    <row r="7" spans="1:11" s="1" customFormat="1" ht="12" customHeight="1">
      <c r="A7" s="382"/>
      <c r="B7" s="379"/>
      <c r="C7" s="13">
        <v>2007</v>
      </c>
      <c r="D7" s="13" t="s">
        <v>279</v>
      </c>
      <c r="E7" s="11" t="s">
        <v>10</v>
      </c>
      <c r="F7" s="13">
        <v>2007</v>
      </c>
      <c r="G7" s="13" t="s">
        <v>279</v>
      </c>
      <c r="H7" s="11" t="s">
        <v>10</v>
      </c>
      <c r="I7" s="13">
        <v>2007</v>
      </c>
      <c r="J7" s="13" t="s">
        <v>279</v>
      </c>
      <c r="K7" s="11" t="s">
        <v>10</v>
      </c>
    </row>
    <row r="8" spans="1:11" s="1" customFormat="1" ht="12" customHeight="1">
      <c r="A8" s="383"/>
      <c r="B8" s="380"/>
      <c r="C8" s="12" t="s">
        <v>9</v>
      </c>
      <c r="D8" s="9"/>
      <c r="E8" s="13" t="s">
        <v>123</v>
      </c>
      <c r="F8" s="12" t="s">
        <v>9</v>
      </c>
      <c r="G8" s="9"/>
      <c r="H8" s="13" t="s">
        <v>123</v>
      </c>
      <c r="I8" s="12" t="s">
        <v>9</v>
      </c>
      <c r="J8" s="9"/>
      <c r="K8" s="13" t="s">
        <v>123</v>
      </c>
    </row>
    <row r="9" spans="1:11" s="1" customFormat="1" ht="7.5" customHeight="1">
      <c r="A9" s="306"/>
      <c r="B9" s="305"/>
      <c r="C9" s="109"/>
      <c r="D9" s="109"/>
      <c r="E9" s="17"/>
      <c r="F9" s="109"/>
      <c r="G9" s="109"/>
      <c r="H9" s="17"/>
      <c r="I9" s="109"/>
      <c r="J9" s="109"/>
      <c r="K9" s="17"/>
    </row>
    <row r="10" spans="1:11" s="1" customFormat="1" ht="12" customHeight="1">
      <c r="A10" s="308" t="s">
        <v>378</v>
      </c>
      <c r="B10" s="307" t="s">
        <v>414</v>
      </c>
      <c r="C10" s="109">
        <v>484.672678</v>
      </c>
      <c r="D10" s="109">
        <v>821.479909</v>
      </c>
      <c r="E10" s="173">
        <v>69.491689193</v>
      </c>
      <c r="F10" s="109">
        <v>1438.222799</v>
      </c>
      <c r="G10" s="109">
        <v>2476.381763</v>
      </c>
      <c r="H10" s="173">
        <v>72.183458969</v>
      </c>
      <c r="I10" s="109">
        <v>5638.434482</v>
      </c>
      <c r="J10" s="109">
        <v>8445.285911</v>
      </c>
      <c r="K10" s="173">
        <v>49.780687139</v>
      </c>
    </row>
    <row r="11" spans="1:11" s="1" customFormat="1" ht="12" customHeight="1">
      <c r="A11" s="308">
        <v>84</v>
      </c>
      <c r="B11" s="307" t="s">
        <v>344</v>
      </c>
      <c r="C11" s="109">
        <v>506.961949</v>
      </c>
      <c r="D11" s="109">
        <v>582.775087</v>
      </c>
      <c r="E11" s="173">
        <v>14.954404004</v>
      </c>
      <c r="F11" s="109">
        <v>1446.879726</v>
      </c>
      <c r="G11" s="109">
        <v>1586.962363</v>
      </c>
      <c r="H11" s="173">
        <v>9.6817057066</v>
      </c>
      <c r="I11" s="109">
        <v>5302.139331</v>
      </c>
      <c r="J11" s="109">
        <v>6106.022752</v>
      </c>
      <c r="K11" s="173">
        <v>15.161491821</v>
      </c>
    </row>
    <row r="12" spans="1:11" s="1" customFormat="1" ht="12" customHeight="1">
      <c r="A12" s="308">
        <v>87</v>
      </c>
      <c r="B12" s="307" t="s">
        <v>362</v>
      </c>
      <c r="C12" s="109">
        <v>455.225929</v>
      </c>
      <c r="D12" s="109">
        <v>434.89966</v>
      </c>
      <c r="E12" s="173">
        <v>-4.465094738</v>
      </c>
      <c r="F12" s="109">
        <v>1334.613544</v>
      </c>
      <c r="G12" s="109">
        <v>1278.772128</v>
      </c>
      <c r="H12" s="173">
        <v>-4.184088814</v>
      </c>
      <c r="I12" s="109">
        <v>5029.980123</v>
      </c>
      <c r="J12" s="109">
        <v>5294.736991</v>
      </c>
      <c r="K12" s="173">
        <v>5.2635768239</v>
      </c>
    </row>
    <row r="13" spans="1:11" s="1" customFormat="1" ht="12" customHeight="1">
      <c r="A13" s="308">
        <v>85</v>
      </c>
      <c r="B13" s="307" t="s">
        <v>415</v>
      </c>
      <c r="C13" s="109">
        <v>378.215758</v>
      </c>
      <c r="D13" s="109">
        <v>424.403214</v>
      </c>
      <c r="E13" s="173">
        <v>12.211933274</v>
      </c>
      <c r="F13" s="109">
        <v>1016.502831</v>
      </c>
      <c r="G13" s="109">
        <v>1098.555074</v>
      </c>
      <c r="H13" s="173">
        <v>8.0720132298</v>
      </c>
      <c r="I13" s="109">
        <v>3706.550225</v>
      </c>
      <c r="J13" s="109">
        <v>3917.461114</v>
      </c>
      <c r="K13" s="173">
        <v>5.6902207227</v>
      </c>
    </row>
    <row r="14" spans="1:11" s="1" customFormat="1" ht="12" customHeight="1">
      <c r="A14" s="308" t="s">
        <v>379</v>
      </c>
      <c r="B14" s="307" t="s">
        <v>380</v>
      </c>
      <c r="C14" s="109">
        <v>179.733849</v>
      </c>
      <c r="D14" s="109">
        <v>171.759138</v>
      </c>
      <c r="E14" s="173">
        <v>-4.436955556</v>
      </c>
      <c r="F14" s="109">
        <v>520.519945</v>
      </c>
      <c r="G14" s="109">
        <v>528.781905</v>
      </c>
      <c r="H14" s="173">
        <v>1.587251378</v>
      </c>
      <c r="I14" s="109">
        <v>1893.693604</v>
      </c>
      <c r="J14" s="109">
        <v>1921.8193</v>
      </c>
      <c r="K14" s="173">
        <v>1.4852294976</v>
      </c>
    </row>
    <row r="15" spans="1:11" s="1" customFormat="1" ht="12" customHeight="1">
      <c r="A15" s="308">
        <v>39</v>
      </c>
      <c r="B15" s="307" t="s">
        <v>416</v>
      </c>
      <c r="C15" s="109">
        <v>161.454427</v>
      </c>
      <c r="D15" s="109">
        <v>181.445967</v>
      </c>
      <c r="E15" s="173">
        <v>12.382156607</v>
      </c>
      <c r="F15" s="109">
        <v>437.229326</v>
      </c>
      <c r="G15" s="109">
        <v>505.944448</v>
      </c>
      <c r="H15" s="173">
        <v>15.716036852</v>
      </c>
      <c r="I15" s="109">
        <v>1560.46338</v>
      </c>
      <c r="J15" s="109">
        <v>1687.183267</v>
      </c>
      <c r="K15" s="173">
        <v>8.1206575319</v>
      </c>
    </row>
    <row r="16" spans="1:11" s="1" customFormat="1" ht="12" customHeight="1">
      <c r="A16" s="308" t="s">
        <v>350</v>
      </c>
      <c r="B16" s="307" t="s">
        <v>417</v>
      </c>
      <c r="C16" s="109">
        <v>137.795002</v>
      </c>
      <c r="D16" s="109">
        <v>197.673086</v>
      </c>
      <c r="E16" s="173">
        <v>43.454467238</v>
      </c>
      <c r="F16" s="109">
        <v>416.565432</v>
      </c>
      <c r="G16" s="109">
        <v>532.074518</v>
      </c>
      <c r="H16" s="173">
        <v>27.728917747</v>
      </c>
      <c r="I16" s="109">
        <v>1524.436995</v>
      </c>
      <c r="J16" s="109">
        <v>1657.510299</v>
      </c>
      <c r="K16" s="173">
        <v>8.7293410247</v>
      </c>
    </row>
    <row r="17" spans="1:11" s="1" customFormat="1" ht="12" customHeight="1">
      <c r="A17" s="308">
        <v>90</v>
      </c>
      <c r="B17" s="307" t="s">
        <v>358</v>
      </c>
      <c r="C17" s="109">
        <v>103.964589</v>
      </c>
      <c r="D17" s="109">
        <v>119.786007</v>
      </c>
      <c r="E17" s="173">
        <v>15.218083534</v>
      </c>
      <c r="F17" s="109">
        <v>310.360111</v>
      </c>
      <c r="G17" s="109">
        <v>347.750079</v>
      </c>
      <c r="H17" s="173">
        <v>12.04728529</v>
      </c>
      <c r="I17" s="109">
        <v>1141.073971</v>
      </c>
      <c r="J17" s="109">
        <v>1255.598876</v>
      </c>
      <c r="K17" s="173">
        <v>10.03658903</v>
      </c>
    </row>
    <row r="18" spans="1:11" s="1" customFormat="1" ht="12" customHeight="1">
      <c r="A18" s="308">
        <v>30</v>
      </c>
      <c r="B18" s="307" t="s">
        <v>363</v>
      </c>
      <c r="C18" s="109">
        <v>87.301703</v>
      </c>
      <c r="D18" s="109">
        <v>87.250717</v>
      </c>
      <c r="E18" s="173">
        <v>-0.058402068</v>
      </c>
      <c r="F18" s="109">
        <v>257.357877</v>
      </c>
      <c r="G18" s="109">
        <v>276.778898</v>
      </c>
      <c r="H18" s="173">
        <v>7.5463091421</v>
      </c>
      <c r="I18" s="109">
        <v>1013.176209</v>
      </c>
      <c r="J18" s="109">
        <v>1088.155163</v>
      </c>
      <c r="K18" s="173">
        <v>7.4003863626</v>
      </c>
    </row>
    <row r="19" spans="1:11" s="1" customFormat="1" ht="12" customHeight="1">
      <c r="A19" s="308">
        <v>48</v>
      </c>
      <c r="B19" s="307" t="s">
        <v>381</v>
      </c>
      <c r="C19" s="109">
        <v>91.902222</v>
      </c>
      <c r="D19" s="109">
        <v>105.762482</v>
      </c>
      <c r="E19" s="173">
        <v>15.081528714</v>
      </c>
      <c r="F19" s="109">
        <v>257.166314</v>
      </c>
      <c r="G19" s="109">
        <v>281.189891</v>
      </c>
      <c r="H19" s="173">
        <v>9.341650011</v>
      </c>
      <c r="I19" s="109">
        <v>972.97906</v>
      </c>
      <c r="J19" s="109">
        <v>1036.6192</v>
      </c>
      <c r="K19" s="173">
        <v>6.540751247</v>
      </c>
    </row>
    <row r="20" spans="1:11" s="1" customFormat="1" ht="18.75" customHeight="1">
      <c r="A20" s="308">
        <v>88</v>
      </c>
      <c r="B20" s="307" t="s">
        <v>370</v>
      </c>
      <c r="C20" s="109">
        <v>178.254394</v>
      </c>
      <c r="D20" s="109">
        <v>102.968196</v>
      </c>
      <c r="E20" s="173">
        <v>-42.23525508</v>
      </c>
      <c r="F20" s="109">
        <v>232.22264</v>
      </c>
      <c r="G20" s="109">
        <v>340.994147</v>
      </c>
      <c r="H20" s="173">
        <v>46.839320662</v>
      </c>
      <c r="I20" s="109">
        <v>780.376674</v>
      </c>
      <c r="J20" s="109">
        <v>911.205185</v>
      </c>
      <c r="K20" s="173">
        <v>16.764790051</v>
      </c>
    </row>
    <row r="21" spans="1:11" s="1" customFormat="1" ht="12" customHeight="1">
      <c r="A21" s="308">
        <v>31</v>
      </c>
      <c r="B21" s="307" t="s">
        <v>382</v>
      </c>
      <c r="C21" s="109">
        <v>55.035978</v>
      </c>
      <c r="D21" s="109">
        <v>112.178384</v>
      </c>
      <c r="E21" s="173">
        <v>103.82736544</v>
      </c>
      <c r="F21" s="109">
        <v>131.527588</v>
      </c>
      <c r="G21" s="109">
        <v>375.406177</v>
      </c>
      <c r="H21" s="173">
        <v>185.42010289</v>
      </c>
      <c r="I21" s="109">
        <v>417.964223</v>
      </c>
      <c r="J21" s="109">
        <v>712.215</v>
      </c>
      <c r="K21" s="173">
        <v>70.400948408</v>
      </c>
    </row>
    <row r="22" spans="1:11" s="1" customFormat="1" ht="12" customHeight="1">
      <c r="A22" s="308">
        <v>23</v>
      </c>
      <c r="B22" s="307" t="s">
        <v>364</v>
      </c>
      <c r="C22" s="109">
        <v>27.504266</v>
      </c>
      <c r="D22" s="109">
        <v>115.06429</v>
      </c>
      <c r="E22" s="173">
        <v>318.3507024</v>
      </c>
      <c r="F22" s="109">
        <v>81.530254</v>
      </c>
      <c r="G22" s="109">
        <v>232.47776</v>
      </c>
      <c r="H22" s="173">
        <v>185.14293602</v>
      </c>
      <c r="I22" s="109">
        <v>254.73785</v>
      </c>
      <c r="J22" s="109">
        <v>662.745404</v>
      </c>
      <c r="K22" s="173">
        <v>160.16762095</v>
      </c>
    </row>
    <row r="23" spans="1:11" s="1" customFormat="1" ht="12" customHeight="1">
      <c r="A23" s="308">
        <v>94</v>
      </c>
      <c r="B23" s="307" t="s">
        <v>372</v>
      </c>
      <c r="C23" s="109">
        <v>64.878682</v>
      </c>
      <c r="D23" s="109">
        <v>66.420154</v>
      </c>
      <c r="E23" s="173">
        <v>2.3759298933</v>
      </c>
      <c r="F23" s="109">
        <v>193.732326</v>
      </c>
      <c r="G23" s="109">
        <v>192.671373</v>
      </c>
      <c r="H23" s="173">
        <v>-0.547638601</v>
      </c>
      <c r="I23" s="109">
        <v>617.139171</v>
      </c>
      <c r="J23" s="109">
        <v>630.852683</v>
      </c>
      <c r="K23" s="173">
        <v>2.2221101243</v>
      </c>
    </row>
    <row r="24" spans="1:11" s="1" customFormat="1" ht="12" customHeight="1">
      <c r="A24" s="308">
        <v>28</v>
      </c>
      <c r="B24" s="307" t="s">
        <v>418</v>
      </c>
      <c r="C24" s="109">
        <v>51.399376</v>
      </c>
      <c r="D24" s="109">
        <v>42.505266</v>
      </c>
      <c r="E24" s="173">
        <v>-17.30392602</v>
      </c>
      <c r="F24" s="109">
        <v>139.284101</v>
      </c>
      <c r="G24" s="109">
        <v>168.446436</v>
      </c>
      <c r="H24" s="173">
        <v>20.937303533</v>
      </c>
      <c r="I24" s="109">
        <v>560.006206</v>
      </c>
      <c r="J24" s="109">
        <v>562.754719</v>
      </c>
      <c r="K24" s="173">
        <v>0.4908004537</v>
      </c>
    </row>
    <row r="25" spans="1:11" s="1" customFormat="1" ht="12" customHeight="1">
      <c r="A25" s="308">
        <v>25</v>
      </c>
      <c r="B25" s="307" t="s">
        <v>383</v>
      </c>
      <c r="C25" s="109">
        <v>30.927081</v>
      </c>
      <c r="D25" s="109">
        <v>30.589555</v>
      </c>
      <c r="E25" s="173">
        <v>-1.091360675</v>
      </c>
      <c r="F25" s="109">
        <v>70.28182</v>
      </c>
      <c r="G25" s="109">
        <v>203.94444</v>
      </c>
      <c r="H25" s="173">
        <v>190.18093157</v>
      </c>
      <c r="I25" s="109">
        <v>222.566232</v>
      </c>
      <c r="J25" s="109">
        <v>551.356051</v>
      </c>
      <c r="K25" s="173">
        <v>147.72673107</v>
      </c>
    </row>
    <row r="26" spans="1:11" s="1" customFormat="1" ht="12" customHeight="1">
      <c r="A26" s="308">
        <v>40</v>
      </c>
      <c r="B26" s="307" t="s">
        <v>384</v>
      </c>
      <c r="C26" s="109">
        <v>42.557948</v>
      </c>
      <c r="D26" s="109">
        <v>51.044703</v>
      </c>
      <c r="E26" s="173">
        <v>19.941645213</v>
      </c>
      <c r="F26" s="109">
        <v>124.212984</v>
      </c>
      <c r="G26" s="109">
        <v>142.141962</v>
      </c>
      <c r="H26" s="173">
        <v>14.434061096</v>
      </c>
      <c r="I26" s="109">
        <v>467.982283</v>
      </c>
      <c r="J26" s="109">
        <v>524.016728</v>
      </c>
      <c r="K26" s="173">
        <v>11.973625292</v>
      </c>
    </row>
    <row r="27" spans="1:11" s="1" customFormat="1" ht="12" customHeight="1">
      <c r="A27" s="308">
        <v>21</v>
      </c>
      <c r="B27" s="307" t="s">
        <v>357</v>
      </c>
      <c r="C27" s="109">
        <v>41.200751</v>
      </c>
      <c r="D27" s="109">
        <v>52.898552</v>
      </c>
      <c r="E27" s="173">
        <v>28.392203336</v>
      </c>
      <c r="F27" s="109">
        <v>123.625699</v>
      </c>
      <c r="G27" s="109">
        <v>141.069524</v>
      </c>
      <c r="H27" s="173">
        <v>14.110193221</v>
      </c>
      <c r="I27" s="109">
        <v>448.498575</v>
      </c>
      <c r="J27" s="109">
        <v>504.434949</v>
      </c>
      <c r="K27" s="173">
        <v>12.471917887</v>
      </c>
    </row>
    <row r="28" spans="1:11" s="1" customFormat="1" ht="12" customHeight="1">
      <c r="A28" s="308">
        <v>38</v>
      </c>
      <c r="B28" s="307" t="s">
        <v>385</v>
      </c>
      <c r="C28" s="109">
        <v>50.772172</v>
      </c>
      <c r="D28" s="109">
        <v>67.437798</v>
      </c>
      <c r="E28" s="173">
        <v>32.824331407</v>
      </c>
      <c r="F28" s="109">
        <v>139.880939</v>
      </c>
      <c r="G28" s="109">
        <v>172.936577</v>
      </c>
      <c r="H28" s="173">
        <v>23.631266873</v>
      </c>
      <c r="I28" s="109">
        <v>455.344949</v>
      </c>
      <c r="J28" s="109">
        <v>494.02513</v>
      </c>
      <c r="K28" s="173">
        <v>8.4946985983</v>
      </c>
    </row>
    <row r="29" spans="1:11" s="1" customFormat="1" ht="12" customHeight="1">
      <c r="A29" s="308">
        <v>22</v>
      </c>
      <c r="B29" s="307" t="s">
        <v>373</v>
      </c>
      <c r="C29" s="109">
        <v>47.389939</v>
      </c>
      <c r="D29" s="109">
        <v>60.345907</v>
      </c>
      <c r="E29" s="173">
        <v>27.339068742</v>
      </c>
      <c r="F29" s="109">
        <v>115.405975</v>
      </c>
      <c r="G29" s="109">
        <v>138.902075</v>
      </c>
      <c r="H29" s="173">
        <v>20.359517781</v>
      </c>
      <c r="I29" s="109">
        <v>420.456749</v>
      </c>
      <c r="J29" s="109">
        <v>470.100649</v>
      </c>
      <c r="K29" s="173">
        <v>11.807135958</v>
      </c>
    </row>
    <row r="30" spans="1:11" s="1" customFormat="1" ht="18.75" customHeight="1">
      <c r="A30" s="308">
        <v>95</v>
      </c>
      <c r="B30" s="307" t="s">
        <v>386</v>
      </c>
      <c r="C30" s="109">
        <v>55.801759</v>
      </c>
      <c r="D30" s="109">
        <v>69.963168</v>
      </c>
      <c r="E30" s="173">
        <v>25.378069175</v>
      </c>
      <c r="F30" s="109">
        <v>151.008726</v>
      </c>
      <c r="G30" s="109">
        <v>166.680999</v>
      </c>
      <c r="H30" s="173">
        <v>10.378388995</v>
      </c>
      <c r="I30" s="109">
        <v>426.317068</v>
      </c>
      <c r="J30" s="109">
        <v>464.098541</v>
      </c>
      <c r="K30" s="173">
        <v>8.862294249</v>
      </c>
    </row>
    <row r="31" spans="1:11" s="1" customFormat="1" ht="12" customHeight="1">
      <c r="A31" s="308">
        <v>89</v>
      </c>
      <c r="B31" s="307" t="s">
        <v>360</v>
      </c>
      <c r="C31" s="109">
        <v>175.832689</v>
      </c>
      <c r="D31" s="109">
        <v>17.536012</v>
      </c>
      <c r="E31" s="173">
        <v>-90.02687606</v>
      </c>
      <c r="F31" s="109">
        <v>226.973668</v>
      </c>
      <c r="G31" s="109">
        <v>40.599039</v>
      </c>
      <c r="H31" s="173">
        <v>-82.11288589</v>
      </c>
      <c r="I31" s="109">
        <v>731.376925</v>
      </c>
      <c r="J31" s="109">
        <v>447.983241</v>
      </c>
      <c r="K31" s="173">
        <v>-38.74796624</v>
      </c>
    </row>
    <row r="32" spans="1:11" s="1" customFormat="1" ht="12" customHeight="1">
      <c r="A32" s="308">
        <v>49</v>
      </c>
      <c r="B32" s="307" t="s">
        <v>387</v>
      </c>
      <c r="C32" s="109">
        <v>42.566305</v>
      </c>
      <c r="D32" s="109">
        <v>44.303828</v>
      </c>
      <c r="E32" s="173">
        <v>4.0819211346</v>
      </c>
      <c r="F32" s="109">
        <v>116.827793</v>
      </c>
      <c r="G32" s="109">
        <v>118.868575</v>
      </c>
      <c r="H32" s="173">
        <v>1.7468291984</v>
      </c>
      <c r="I32" s="109">
        <v>432.544663</v>
      </c>
      <c r="J32" s="109">
        <v>439.784488</v>
      </c>
      <c r="K32" s="173">
        <v>1.6737751311</v>
      </c>
    </row>
    <row r="33" spans="1:11" s="1" customFormat="1" ht="12" customHeight="1">
      <c r="A33" s="308">
        <v>33</v>
      </c>
      <c r="B33" s="307" t="s">
        <v>388</v>
      </c>
      <c r="C33" s="109">
        <v>43.892902</v>
      </c>
      <c r="D33" s="109">
        <v>45.49717</v>
      </c>
      <c r="E33" s="173">
        <v>3.6549599751</v>
      </c>
      <c r="F33" s="109">
        <v>122.711349</v>
      </c>
      <c r="G33" s="109">
        <v>119.13394</v>
      </c>
      <c r="H33" s="173">
        <v>-2.915304109</v>
      </c>
      <c r="I33" s="109">
        <v>418.740634</v>
      </c>
      <c r="J33" s="109">
        <v>417.845216</v>
      </c>
      <c r="K33" s="173">
        <v>-0.213835947</v>
      </c>
    </row>
    <row r="34" spans="1:11" s="1" customFormat="1" ht="12" customHeight="1">
      <c r="A34" s="308">
        <v>29</v>
      </c>
      <c r="B34" s="307" t="s">
        <v>419</v>
      </c>
      <c r="C34" s="109">
        <v>26.667804</v>
      </c>
      <c r="D34" s="109">
        <v>42.653117</v>
      </c>
      <c r="E34" s="173">
        <v>59.942367208</v>
      </c>
      <c r="F34" s="109">
        <v>79.097336</v>
      </c>
      <c r="G34" s="109">
        <v>109.028392</v>
      </c>
      <c r="H34" s="173">
        <v>37.840788974</v>
      </c>
      <c r="I34" s="109">
        <v>306.665775</v>
      </c>
      <c r="J34" s="109">
        <v>361.26719</v>
      </c>
      <c r="K34" s="173">
        <v>17.804861009</v>
      </c>
    </row>
    <row r="35" spans="1:11" s="1" customFormat="1" ht="12" customHeight="1">
      <c r="A35" s="308">
        <v>76</v>
      </c>
      <c r="B35" s="307" t="s">
        <v>345</v>
      </c>
      <c r="C35" s="109">
        <v>30.259316</v>
      </c>
      <c r="D35" s="109">
        <v>33.413333</v>
      </c>
      <c r="E35" s="173">
        <v>10.42329245</v>
      </c>
      <c r="F35" s="109">
        <v>86.41367</v>
      </c>
      <c r="G35" s="109">
        <v>87.972453</v>
      </c>
      <c r="H35" s="173">
        <v>1.8038615881</v>
      </c>
      <c r="I35" s="109">
        <v>338.953948</v>
      </c>
      <c r="J35" s="109">
        <v>336.957226</v>
      </c>
      <c r="K35" s="173">
        <v>-0.589083565</v>
      </c>
    </row>
    <row r="36" spans="1:11" s="1" customFormat="1" ht="12" customHeight="1">
      <c r="A36" s="308">
        <v>19</v>
      </c>
      <c r="B36" s="307" t="s">
        <v>353</v>
      </c>
      <c r="C36" s="109">
        <v>26.995817</v>
      </c>
      <c r="D36" s="109">
        <v>33.753901</v>
      </c>
      <c r="E36" s="173">
        <v>25.033819128</v>
      </c>
      <c r="F36" s="109">
        <v>79.346825</v>
      </c>
      <c r="G36" s="109">
        <v>92.039762</v>
      </c>
      <c r="H36" s="173">
        <v>15.996779959</v>
      </c>
      <c r="I36" s="109">
        <v>284.852867</v>
      </c>
      <c r="J36" s="109">
        <v>323.612125</v>
      </c>
      <c r="K36" s="173">
        <v>13.606764225</v>
      </c>
    </row>
    <row r="37" spans="1:11" s="1" customFormat="1" ht="12" customHeight="1">
      <c r="A37" s="308">
        <v>70</v>
      </c>
      <c r="B37" s="307" t="s">
        <v>389</v>
      </c>
      <c r="C37" s="109">
        <v>30.012879</v>
      </c>
      <c r="D37" s="109">
        <v>28.019852</v>
      </c>
      <c r="E37" s="173">
        <v>-6.640572536</v>
      </c>
      <c r="F37" s="109">
        <v>81.406927</v>
      </c>
      <c r="G37" s="109">
        <v>92.618836</v>
      </c>
      <c r="H37" s="173">
        <v>13.77267195</v>
      </c>
      <c r="I37" s="109">
        <v>293.775085</v>
      </c>
      <c r="J37" s="109">
        <v>320.419834</v>
      </c>
      <c r="K37" s="173">
        <v>9.0697783306</v>
      </c>
    </row>
    <row r="38" spans="1:11" s="1" customFormat="1" ht="12" customHeight="1">
      <c r="A38" s="308">
        <v>10</v>
      </c>
      <c r="B38" s="307" t="s">
        <v>390</v>
      </c>
      <c r="C38" s="109">
        <v>9.679064</v>
      </c>
      <c r="D38" s="109">
        <v>38.257056</v>
      </c>
      <c r="E38" s="173">
        <v>295.2557396</v>
      </c>
      <c r="F38" s="109">
        <v>46.610483</v>
      </c>
      <c r="G38" s="109">
        <v>101.741058</v>
      </c>
      <c r="H38" s="173">
        <v>118.27934716</v>
      </c>
      <c r="I38" s="109">
        <v>177.910838</v>
      </c>
      <c r="J38" s="109">
        <v>319.889577</v>
      </c>
      <c r="K38" s="173">
        <v>79.803310802</v>
      </c>
    </row>
    <row r="39" spans="1:11" s="1" customFormat="1" ht="12" customHeight="1">
      <c r="A39" s="308">
        <v>32</v>
      </c>
      <c r="B39" s="307" t="s">
        <v>391</v>
      </c>
      <c r="C39" s="109">
        <v>28.110882</v>
      </c>
      <c r="D39" s="109">
        <v>26.901476</v>
      </c>
      <c r="E39" s="173">
        <v>-4.302269847</v>
      </c>
      <c r="F39" s="109">
        <v>79.598996</v>
      </c>
      <c r="G39" s="109">
        <v>78.403381</v>
      </c>
      <c r="H39" s="173">
        <v>-1.50204784</v>
      </c>
      <c r="I39" s="109">
        <v>298.865839</v>
      </c>
      <c r="J39" s="109">
        <v>304.324045</v>
      </c>
      <c r="K39" s="173">
        <v>1.8263064184</v>
      </c>
    </row>
    <row r="40" spans="1:11" s="1" customFormat="1" ht="18.75" customHeight="1">
      <c r="A40" s="308">
        <v>20</v>
      </c>
      <c r="B40" s="307" t="s">
        <v>366</v>
      </c>
      <c r="C40" s="109">
        <v>22.849321</v>
      </c>
      <c r="D40" s="109">
        <v>26.856656</v>
      </c>
      <c r="E40" s="173">
        <v>17.53809227</v>
      </c>
      <c r="F40" s="109">
        <v>64.68158</v>
      </c>
      <c r="G40" s="109">
        <v>75.576014</v>
      </c>
      <c r="H40" s="173">
        <v>16.843178537</v>
      </c>
      <c r="I40" s="109">
        <v>248.563613</v>
      </c>
      <c r="J40" s="109">
        <v>303.042903</v>
      </c>
      <c r="K40" s="173">
        <v>21.917644881</v>
      </c>
    </row>
    <row r="41" spans="1:11" s="1" customFormat="1" ht="12" customHeight="1">
      <c r="A41" s="308">
        <v>8</v>
      </c>
      <c r="B41" s="307" t="s">
        <v>392</v>
      </c>
      <c r="C41" s="109">
        <v>29.979978</v>
      </c>
      <c r="D41" s="109">
        <v>29.805691</v>
      </c>
      <c r="E41" s="173">
        <v>-0.581344656</v>
      </c>
      <c r="F41" s="109">
        <v>80.605455</v>
      </c>
      <c r="G41" s="109">
        <v>85.09592</v>
      </c>
      <c r="H41" s="173">
        <v>5.5709194868</v>
      </c>
      <c r="I41" s="109">
        <v>280.5591</v>
      </c>
      <c r="J41" s="109">
        <v>296.271184</v>
      </c>
      <c r="K41" s="173">
        <v>5.6002760203</v>
      </c>
    </row>
    <row r="42" spans="1:11" s="1" customFormat="1" ht="12" customHeight="1">
      <c r="A42" s="308">
        <v>15</v>
      </c>
      <c r="B42" s="307" t="s">
        <v>393</v>
      </c>
      <c r="C42" s="109">
        <v>17.864714</v>
      </c>
      <c r="D42" s="109">
        <v>38.881007</v>
      </c>
      <c r="E42" s="173">
        <v>117.64136274</v>
      </c>
      <c r="F42" s="109">
        <v>59.750868</v>
      </c>
      <c r="G42" s="109">
        <v>82.737285</v>
      </c>
      <c r="H42" s="173">
        <v>38.470431927</v>
      </c>
      <c r="I42" s="109">
        <v>200.509213</v>
      </c>
      <c r="J42" s="109">
        <v>295.555742</v>
      </c>
      <c r="K42" s="173">
        <v>47.402574464</v>
      </c>
    </row>
    <row r="43" spans="1:11" s="1" customFormat="1" ht="12" customHeight="1">
      <c r="A43" s="308">
        <v>64</v>
      </c>
      <c r="B43" s="307" t="s">
        <v>394</v>
      </c>
      <c r="C43" s="109">
        <v>24.865495</v>
      </c>
      <c r="D43" s="109">
        <v>25.110342</v>
      </c>
      <c r="E43" s="173">
        <v>0.9846858066</v>
      </c>
      <c r="F43" s="109">
        <v>78.645147</v>
      </c>
      <c r="G43" s="109">
        <v>82.379548</v>
      </c>
      <c r="H43" s="173">
        <v>4.7484188694</v>
      </c>
      <c r="I43" s="109">
        <v>279.137839</v>
      </c>
      <c r="J43" s="109">
        <v>282.200179</v>
      </c>
      <c r="K43" s="173">
        <v>1.0970708991</v>
      </c>
    </row>
    <row r="44" spans="1:11" s="1" customFormat="1" ht="12" customHeight="1">
      <c r="A44" s="308">
        <v>71</v>
      </c>
      <c r="B44" s="307" t="s">
        <v>355</v>
      </c>
      <c r="C44" s="109">
        <v>25.364511</v>
      </c>
      <c r="D44" s="109">
        <v>29.413203</v>
      </c>
      <c r="E44" s="173">
        <v>15.962034513</v>
      </c>
      <c r="F44" s="109">
        <v>65.808211</v>
      </c>
      <c r="G44" s="109">
        <v>74.274547</v>
      </c>
      <c r="H44" s="173">
        <v>12.865166628</v>
      </c>
      <c r="I44" s="109">
        <v>241.379989</v>
      </c>
      <c r="J44" s="109">
        <v>260.295899</v>
      </c>
      <c r="K44" s="173">
        <v>7.8365692526</v>
      </c>
    </row>
    <row r="45" spans="1:11" s="1" customFormat="1" ht="12" customHeight="1">
      <c r="A45" s="308">
        <v>74</v>
      </c>
      <c r="B45" s="307" t="s">
        <v>377</v>
      </c>
      <c r="C45" s="109">
        <v>18.181524</v>
      </c>
      <c r="D45" s="109">
        <v>21.410994</v>
      </c>
      <c r="E45" s="173">
        <v>17.762372395</v>
      </c>
      <c r="F45" s="109">
        <v>62.285126</v>
      </c>
      <c r="G45" s="109">
        <v>76.614112</v>
      </c>
      <c r="H45" s="173">
        <v>23.005470038</v>
      </c>
      <c r="I45" s="109">
        <v>244.517661</v>
      </c>
      <c r="J45" s="109">
        <v>247.770479</v>
      </c>
      <c r="K45" s="173">
        <v>1.3302998183</v>
      </c>
    </row>
    <row r="46" spans="1:11" s="1" customFormat="1" ht="12" customHeight="1">
      <c r="A46" s="308">
        <v>34</v>
      </c>
      <c r="B46" s="307" t="s">
        <v>420</v>
      </c>
      <c r="C46" s="109">
        <v>19.30673</v>
      </c>
      <c r="D46" s="109">
        <v>22.974558</v>
      </c>
      <c r="E46" s="173">
        <v>18.997665581</v>
      </c>
      <c r="F46" s="109">
        <v>53.46361</v>
      </c>
      <c r="G46" s="109">
        <v>65.089718</v>
      </c>
      <c r="H46" s="173">
        <v>21.745834223</v>
      </c>
      <c r="I46" s="109">
        <v>190.964093</v>
      </c>
      <c r="J46" s="109">
        <v>228.131361</v>
      </c>
      <c r="K46" s="173">
        <v>19.462961553</v>
      </c>
    </row>
    <row r="47" spans="1:11" s="1" customFormat="1" ht="12" customHeight="1">
      <c r="A47" s="308">
        <v>17</v>
      </c>
      <c r="B47" s="307" t="s">
        <v>421</v>
      </c>
      <c r="C47" s="109">
        <v>24.11476</v>
      </c>
      <c r="D47" s="109">
        <v>21.727617</v>
      </c>
      <c r="E47" s="173">
        <v>-9.899094994</v>
      </c>
      <c r="F47" s="109">
        <v>55.302029</v>
      </c>
      <c r="G47" s="109">
        <v>54.899688</v>
      </c>
      <c r="H47" s="173">
        <v>-0.727533885</v>
      </c>
      <c r="I47" s="109">
        <v>211.300048</v>
      </c>
      <c r="J47" s="109">
        <v>212.861621</v>
      </c>
      <c r="K47" s="173">
        <v>0.7390310673</v>
      </c>
    </row>
    <row r="48" spans="1:11" s="1" customFormat="1" ht="12" customHeight="1">
      <c r="A48" s="308">
        <v>82</v>
      </c>
      <c r="B48" s="307" t="s">
        <v>395</v>
      </c>
      <c r="C48" s="109">
        <v>20.762884</v>
      </c>
      <c r="D48" s="109">
        <v>18.23924</v>
      </c>
      <c r="E48" s="173">
        <v>-12.15459278</v>
      </c>
      <c r="F48" s="109">
        <v>58.764569</v>
      </c>
      <c r="G48" s="109">
        <v>53.151012</v>
      </c>
      <c r="H48" s="173">
        <v>-9.552621751</v>
      </c>
      <c r="I48" s="109">
        <v>202.948396</v>
      </c>
      <c r="J48" s="109">
        <v>207.074652</v>
      </c>
      <c r="K48" s="173">
        <v>2.0331552657</v>
      </c>
    </row>
    <row r="49" spans="1:11" s="1" customFormat="1" ht="12" customHeight="1">
      <c r="A49" s="308">
        <v>44</v>
      </c>
      <c r="B49" s="307" t="s">
        <v>343</v>
      </c>
      <c r="C49" s="109">
        <v>18.467952</v>
      </c>
      <c r="D49" s="109">
        <v>14.621633</v>
      </c>
      <c r="E49" s="173">
        <v>-20.82699262</v>
      </c>
      <c r="F49" s="109">
        <v>47.216672</v>
      </c>
      <c r="G49" s="109">
        <v>43.734742</v>
      </c>
      <c r="H49" s="173">
        <v>-7.374365563</v>
      </c>
      <c r="I49" s="109">
        <v>209.2248</v>
      </c>
      <c r="J49" s="109">
        <v>196.589281</v>
      </c>
      <c r="K49" s="173">
        <v>-6.039207111</v>
      </c>
    </row>
    <row r="50" spans="1:11" s="1" customFormat="1" ht="22.5" customHeight="1">
      <c r="A50" s="320" t="s">
        <v>64</v>
      </c>
      <c r="B50" s="40" t="s">
        <v>48</v>
      </c>
      <c r="C50" s="109">
        <v>244.666056</v>
      </c>
      <c r="D50" s="109">
        <v>273.502225</v>
      </c>
      <c r="E50" s="173">
        <v>11.785929553</v>
      </c>
      <c r="F50" s="109">
        <v>697.563511</v>
      </c>
      <c r="G50" s="109">
        <v>793.244734</v>
      </c>
      <c r="H50" s="173">
        <v>13.716489107</v>
      </c>
      <c r="I50" s="109">
        <v>2502.106949</v>
      </c>
      <c r="J50" s="109">
        <v>2613.208143</v>
      </c>
      <c r="K50" s="173">
        <v>4.4403055611</v>
      </c>
    </row>
    <row r="51" spans="1:11" ht="12" customHeight="1">
      <c r="A51" s="121">
        <v>9809</v>
      </c>
      <c r="B51" s="40" t="s">
        <v>193</v>
      </c>
      <c r="C51" s="170">
        <v>28.531702</v>
      </c>
      <c r="D51" s="109">
        <v>44.590491</v>
      </c>
      <c r="E51" s="172" t="s">
        <v>82</v>
      </c>
      <c r="F51" s="109">
        <v>73.713436</v>
      </c>
      <c r="G51" s="109">
        <v>121.726645</v>
      </c>
      <c r="H51" s="172" t="s">
        <v>82</v>
      </c>
      <c r="I51" s="109">
        <v>180.654565</v>
      </c>
      <c r="J51" s="109">
        <v>356.939799</v>
      </c>
      <c r="K51" s="172" t="s">
        <v>82</v>
      </c>
    </row>
    <row r="52" spans="1:11" s="4" customFormat="1" ht="12" customHeight="1">
      <c r="A52" s="235"/>
      <c r="B52" s="236"/>
      <c r="C52" s="109" t="s">
        <v>2</v>
      </c>
      <c r="D52" s="109"/>
      <c r="E52" s="17"/>
      <c r="F52" s="109"/>
      <c r="G52" s="109"/>
      <c r="H52" s="17"/>
      <c r="I52" s="109"/>
      <c r="J52" s="109"/>
      <c r="K52" s="17"/>
    </row>
    <row r="53" spans="1:11" ht="15" customHeight="1">
      <c r="A53" s="108" t="s">
        <v>21</v>
      </c>
      <c r="B53" s="67" t="s">
        <v>31</v>
      </c>
      <c r="C53" s="233">
        <v>4141.923737</v>
      </c>
      <c r="D53" s="233">
        <v>4776.120642</v>
      </c>
      <c r="E53" s="234">
        <v>15.311650945</v>
      </c>
      <c r="F53" s="233">
        <v>11254.918218</v>
      </c>
      <c r="G53" s="233">
        <v>13637.791938</v>
      </c>
      <c r="H53" s="234">
        <v>21.171843934</v>
      </c>
      <c r="I53" s="233">
        <v>41129.8702</v>
      </c>
      <c r="J53" s="233">
        <v>47670.222097</v>
      </c>
      <c r="K53" s="234">
        <v>15.90170809</v>
      </c>
    </row>
    <row r="54" spans="1:11" ht="7.5" customHeight="1">
      <c r="A54" s="161"/>
      <c r="B54" s="162"/>
      <c r="C54" s="163"/>
      <c r="D54" s="163"/>
      <c r="E54" s="164"/>
      <c r="F54" s="163"/>
      <c r="G54" s="163"/>
      <c r="H54" s="164"/>
      <c r="I54" s="163"/>
      <c r="J54" s="163"/>
      <c r="K54" s="164"/>
    </row>
    <row r="55" spans="1:7" ht="11.25" customHeight="1">
      <c r="A55" s="66" t="s">
        <v>49</v>
      </c>
      <c r="F55" s="44"/>
      <c r="G55" s="44"/>
    </row>
    <row r="56" spans="1:7" ht="11.25" customHeight="1">
      <c r="A56" s="66" t="s">
        <v>147</v>
      </c>
      <c r="F56" s="44"/>
      <c r="G56" s="44"/>
    </row>
    <row r="57" spans="1:11" s="1" customFormat="1" ht="11.25" customHeight="1">
      <c r="A57" s="66" t="s">
        <v>251</v>
      </c>
      <c r="B57"/>
      <c r="C57" s="99"/>
      <c r="D57" s="99"/>
      <c r="E57" s="99"/>
      <c r="F57" s="99"/>
      <c r="G57" s="99"/>
      <c r="H57" s="99"/>
      <c r="I57" s="99"/>
      <c r="J57" s="99"/>
      <c r="K57" s="99"/>
    </row>
    <row r="58" spans="1:11" s="1" customFormat="1" ht="11.25" customHeight="1">
      <c r="A58" s="66" t="s">
        <v>249</v>
      </c>
      <c r="B58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1.25" customHeight="1">
      <c r="A59" s="66" t="s">
        <v>212</v>
      </c>
      <c r="C59" s="15"/>
      <c r="D59" s="15"/>
      <c r="E59" s="15"/>
      <c r="F59" s="15"/>
      <c r="G59" s="15"/>
      <c r="H59" s="15"/>
      <c r="I59" s="15"/>
      <c r="J59" s="15"/>
      <c r="K59" s="15"/>
    </row>
    <row r="60" ht="11.25" customHeight="1">
      <c r="A60" s="66" t="s">
        <v>213</v>
      </c>
    </row>
    <row r="61" ht="11.25" customHeight="1">
      <c r="A61" s="66" t="s">
        <v>194</v>
      </c>
    </row>
    <row r="62" spans="1:11" ht="13.5" customHeight="1">
      <c r="A62" s="265" t="s">
        <v>161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</row>
    <row r="63" ht="6" customHeight="1"/>
    <row r="64" ht="11.25" customHeight="1">
      <c r="A64" s="174" t="s">
        <v>79</v>
      </c>
    </row>
    <row r="65" ht="11.25" customHeight="1">
      <c r="A65" s="89" t="s">
        <v>136</v>
      </c>
    </row>
    <row r="66" spans="1:11" ht="11.25" customHeight="1">
      <c r="A66" s="1" t="s">
        <v>245</v>
      </c>
      <c r="B66" s="16"/>
      <c r="C66" s="15"/>
      <c r="D66" s="15"/>
      <c r="E66" s="15"/>
      <c r="F66" s="15"/>
      <c r="G66" s="15"/>
      <c r="H66" s="15"/>
      <c r="I66" s="15"/>
      <c r="J66" s="15"/>
      <c r="K66" s="15"/>
    </row>
  </sheetData>
  <mergeCells count="2">
    <mergeCell ref="B5:B8"/>
    <mergeCell ref="A5:A8"/>
  </mergeCells>
  <printOptions horizontalCentered="1"/>
  <pageMargins left="0.27" right="0.28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7.7109375" style="288" customWidth="1"/>
    <col min="2" max="2" width="4.7109375" style="51" customWidth="1"/>
    <col min="3" max="3" width="4.8515625" style="51" customWidth="1"/>
    <col min="4" max="4" width="6.57421875" style="51" customWidth="1"/>
    <col min="5" max="5" width="1.28515625" style="51" customWidth="1"/>
    <col min="6" max="6" width="6.00390625" style="50" customWidth="1"/>
    <col min="7" max="7" width="1.7109375" style="50" customWidth="1"/>
    <col min="8" max="8" width="6.00390625" style="51" customWidth="1"/>
    <col min="9" max="9" width="1.28515625" style="51" customWidth="1"/>
    <col min="10" max="10" width="7.00390625" style="50" customWidth="1"/>
    <col min="11" max="11" width="1.7109375" style="50" customWidth="1"/>
    <col min="12" max="12" width="6.7109375" style="51" customWidth="1"/>
    <col min="13" max="13" width="1.421875" style="51" customWidth="1"/>
    <col min="14" max="14" width="6.57421875" style="51" customWidth="1"/>
    <col min="15" max="15" width="1.57421875" style="51" customWidth="1"/>
    <col min="16" max="16" width="6.421875" style="50" customWidth="1"/>
    <col min="17" max="17" width="1.7109375" style="50" customWidth="1"/>
    <col min="18" max="18" width="5.421875" style="51" customWidth="1"/>
    <col min="19" max="19" width="1.7109375" style="51" customWidth="1"/>
    <col min="20" max="20" width="6.28125" style="50" customWidth="1"/>
    <col min="21" max="21" width="2.00390625" style="50" customWidth="1"/>
    <col min="22" max="22" width="7.00390625" style="51" customWidth="1"/>
    <col min="23" max="23" width="1.421875" style="51" customWidth="1"/>
    <col min="24" max="16384" width="9.140625" style="51" customWidth="1"/>
  </cols>
  <sheetData>
    <row r="1" spans="1:22" s="45" customFormat="1" ht="12" customHeight="1">
      <c r="A1" s="286" t="s">
        <v>75</v>
      </c>
      <c r="F1" s="46"/>
      <c r="G1" s="46"/>
      <c r="J1" s="46"/>
      <c r="K1" s="46"/>
      <c r="P1" s="46"/>
      <c r="Q1" s="46"/>
      <c r="T1" s="46"/>
      <c r="U1" s="46"/>
      <c r="V1" s="46"/>
    </row>
    <row r="2" spans="1:22" s="45" customFormat="1" ht="3" customHeight="1">
      <c r="A2" s="286"/>
      <c r="F2" s="46"/>
      <c r="G2" s="46"/>
      <c r="J2" s="46"/>
      <c r="K2" s="46"/>
      <c r="P2" s="46"/>
      <c r="Q2" s="46"/>
      <c r="T2" s="46"/>
      <c r="U2" s="46"/>
      <c r="V2" s="46"/>
    </row>
    <row r="3" spans="1:23" s="186" customFormat="1" ht="18" customHeight="1">
      <c r="A3" s="384" t="s">
        <v>217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</row>
    <row r="4" spans="1:23" ht="6" customHeight="1">
      <c r="A4" s="287"/>
      <c r="B4" s="47"/>
      <c r="C4" s="47"/>
      <c r="D4" s="48"/>
      <c r="E4" s="48"/>
      <c r="F4" s="49"/>
      <c r="G4" s="49"/>
      <c r="H4" s="39"/>
      <c r="I4" s="39"/>
      <c r="J4" s="49"/>
      <c r="K4" s="49"/>
      <c r="L4" s="39"/>
      <c r="M4" s="39"/>
      <c r="N4" s="39"/>
      <c r="O4" s="39"/>
      <c r="P4" s="49"/>
      <c r="Q4" s="49"/>
      <c r="R4" s="39"/>
      <c r="S4" s="39"/>
      <c r="T4" s="49"/>
      <c r="U4" s="49"/>
      <c r="V4" s="39"/>
      <c r="W4" s="47"/>
    </row>
    <row r="5" spans="1:23" ht="12.75" customHeight="1">
      <c r="A5" s="430"/>
      <c r="B5" s="430"/>
      <c r="C5" s="431"/>
      <c r="D5" s="426" t="s">
        <v>422</v>
      </c>
      <c r="E5" s="427"/>
      <c r="F5" s="427"/>
      <c r="G5" s="427"/>
      <c r="H5" s="426" t="s">
        <v>423</v>
      </c>
      <c r="I5" s="427"/>
      <c r="J5" s="427"/>
      <c r="K5" s="427"/>
      <c r="L5" s="427"/>
      <c r="M5" s="427"/>
      <c r="N5" s="425" t="s">
        <v>424</v>
      </c>
      <c r="O5" s="417"/>
      <c r="P5" s="426" t="s">
        <v>32</v>
      </c>
      <c r="Q5" s="427"/>
      <c r="R5" s="427"/>
      <c r="S5" s="427"/>
      <c r="T5" s="427"/>
      <c r="U5" s="427"/>
      <c r="V5" s="405" t="s">
        <v>425</v>
      </c>
      <c r="W5" s="406"/>
    </row>
    <row r="6" spans="1:23" ht="12" customHeight="1">
      <c r="A6" s="432"/>
      <c r="B6" s="432"/>
      <c r="C6" s="433"/>
      <c r="D6" s="417" t="s">
        <v>50</v>
      </c>
      <c r="E6" s="418"/>
      <c r="F6" s="425" t="s">
        <v>116</v>
      </c>
      <c r="G6" s="418"/>
      <c r="H6" s="417" t="s">
        <v>426</v>
      </c>
      <c r="I6" s="418"/>
      <c r="J6" s="419" t="s">
        <v>427</v>
      </c>
      <c r="K6" s="420"/>
      <c r="L6" s="419" t="s">
        <v>428</v>
      </c>
      <c r="M6" s="420"/>
      <c r="N6" s="411"/>
      <c r="O6" s="415"/>
      <c r="P6" s="411" t="s">
        <v>117</v>
      </c>
      <c r="Q6" s="412"/>
      <c r="R6" s="411" t="s">
        <v>429</v>
      </c>
      <c r="S6" s="412"/>
      <c r="T6" s="411" t="s">
        <v>430</v>
      </c>
      <c r="U6" s="415"/>
      <c r="V6" s="407"/>
      <c r="W6" s="408"/>
    </row>
    <row r="7" spans="1:23" s="38" customFormat="1" ht="12" customHeight="1">
      <c r="A7" s="432"/>
      <c r="B7" s="432"/>
      <c r="C7" s="433"/>
      <c r="D7" s="415"/>
      <c r="E7" s="412"/>
      <c r="F7" s="411"/>
      <c r="G7" s="412"/>
      <c r="H7" s="415"/>
      <c r="I7" s="412"/>
      <c r="J7" s="421"/>
      <c r="K7" s="422"/>
      <c r="L7" s="421"/>
      <c r="M7" s="422"/>
      <c r="N7" s="411"/>
      <c r="O7" s="415"/>
      <c r="P7" s="411"/>
      <c r="Q7" s="412"/>
      <c r="R7" s="411"/>
      <c r="S7" s="412"/>
      <c r="T7" s="411"/>
      <c r="U7" s="415"/>
      <c r="V7" s="407"/>
      <c r="W7" s="408"/>
    </row>
    <row r="8" spans="1:23" s="38" customFormat="1" ht="12" customHeight="1">
      <c r="A8" s="434"/>
      <c r="B8" s="434"/>
      <c r="C8" s="435"/>
      <c r="D8" s="416"/>
      <c r="E8" s="414"/>
      <c r="F8" s="413"/>
      <c r="G8" s="414"/>
      <c r="H8" s="416"/>
      <c r="I8" s="414"/>
      <c r="J8" s="423"/>
      <c r="K8" s="424"/>
      <c r="L8" s="421"/>
      <c r="M8" s="422"/>
      <c r="N8" s="413"/>
      <c r="O8" s="416"/>
      <c r="P8" s="413"/>
      <c r="Q8" s="414"/>
      <c r="R8" s="413"/>
      <c r="S8" s="414"/>
      <c r="T8" s="413"/>
      <c r="U8" s="416"/>
      <c r="V8" s="409"/>
      <c r="W8" s="410"/>
    </row>
    <row r="9" spans="1:23" s="54" customFormat="1" ht="14.25" customHeight="1">
      <c r="A9" s="436" t="s">
        <v>24</v>
      </c>
      <c r="B9" s="430"/>
      <c r="C9" s="430"/>
      <c r="D9" s="387">
        <v>41</v>
      </c>
      <c r="E9" s="403"/>
      <c r="F9" s="387">
        <v>521</v>
      </c>
      <c r="G9" s="388"/>
      <c r="H9" s="387">
        <v>313</v>
      </c>
      <c r="I9" s="403"/>
      <c r="J9" s="395" t="s">
        <v>34</v>
      </c>
      <c r="K9" s="428"/>
      <c r="L9" s="395" t="s">
        <v>35</v>
      </c>
      <c r="M9" s="396"/>
      <c r="N9" s="399" t="s">
        <v>33</v>
      </c>
      <c r="O9" s="400"/>
      <c r="P9" s="387">
        <v>51</v>
      </c>
      <c r="Q9" s="403"/>
      <c r="R9" s="387">
        <v>321</v>
      </c>
      <c r="S9" s="403"/>
      <c r="T9" s="387">
        <v>7</v>
      </c>
      <c r="U9" s="388"/>
      <c r="V9" s="387" t="s">
        <v>25</v>
      </c>
      <c r="W9" s="388"/>
    </row>
    <row r="10" spans="1:23" s="54" customFormat="1" ht="13.5" customHeight="1">
      <c r="A10" s="434"/>
      <c r="B10" s="434"/>
      <c r="C10" s="434"/>
      <c r="D10" s="389"/>
      <c r="E10" s="404"/>
      <c r="F10" s="389"/>
      <c r="G10" s="390"/>
      <c r="H10" s="389"/>
      <c r="I10" s="404"/>
      <c r="J10" s="397"/>
      <c r="K10" s="429"/>
      <c r="L10" s="397"/>
      <c r="M10" s="398"/>
      <c r="N10" s="401"/>
      <c r="O10" s="402"/>
      <c r="P10" s="389"/>
      <c r="Q10" s="404"/>
      <c r="R10" s="389"/>
      <c r="S10" s="404"/>
      <c r="T10" s="389"/>
      <c r="U10" s="390"/>
      <c r="V10" s="389"/>
      <c r="W10" s="390"/>
    </row>
    <row r="11" spans="1:23" s="54" customFormat="1" ht="11.25" customHeight="1">
      <c r="A11" s="391" t="s">
        <v>45</v>
      </c>
      <c r="B11" s="392"/>
      <c r="C11" s="392"/>
      <c r="D11" s="393" t="s">
        <v>46</v>
      </c>
      <c r="E11" s="394"/>
      <c r="F11" s="393" t="s">
        <v>47</v>
      </c>
      <c r="G11" s="391"/>
      <c r="H11" s="393" t="s">
        <v>38</v>
      </c>
      <c r="I11" s="394"/>
      <c r="J11" s="393" t="s">
        <v>51</v>
      </c>
      <c r="K11" s="394"/>
      <c r="L11" s="393" t="s">
        <v>39</v>
      </c>
      <c r="M11" s="391"/>
      <c r="N11" s="393" t="s">
        <v>40</v>
      </c>
      <c r="O11" s="391"/>
      <c r="P11" s="393" t="s">
        <v>42</v>
      </c>
      <c r="Q11" s="394"/>
      <c r="R11" s="393" t="s">
        <v>41</v>
      </c>
      <c r="S11" s="394"/>
      <c r="T11" s="393" t="s">
        <v>43</v>
      </c>
      <c r="U11" s="391"/>
      <c r="V11" s="391" t="s">
        <v>44</v>
      </c>
      <c r="W11" s="391"/>
    </row>
    <row r="12" spans="1:23" ht="12" customHeight="1">
      <c r="A12" s="385"/>
      <c r="B12" s="385"/>
      <c r="C12" s="386"/>
      <c r="D12" s="52" t="s">
        <v>9</v>
      </c>
      <c r="E12" s="39"/>
      <c r="F12" s="53"/>
      <c r="G12" s="53"/>
      <c r="H12" s="39"/>
      <c r="I12" s="39"/>
      <c r="J12" s="53"/>
      <c r="K12" s="53"/>
      <c r="L12" s="53"/>
      <c r="M12" s="39"/>
      <c r="N12" s="39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23.25" customHeight="1">
      <c r="A13" s="289" t="s">
        <v>141</v>
      </c>
      <c r="B13" s="288"/>
      <c r="C13" s="122"/>
      <c r="D13" s="50"/>
      <c r="E13" s="50"/>
      <c r="H13" s="50"/>
      <c r="I13" s="50"/>
      <c r="L13" s="50"/>
      <c r="M13" s="50"/>
      <c r="N13" s="50"/>
      <c r="O13" s="50"/>
      <c r="R13" s="50"/>
      <c r="S13" s="50"/>
      <c r="V13" s="50"/>
      <c r="W13" s="50"/>
    </row>
    <row r="14" spans="1:23" ht="12" customHeight="1">
      <c r="A14" s="288" t="s">
        <v>252</v>
      </c>
      <c r="B14" s="296" t="s">
        <v>259</v>
      </c>
      <c r="C14" s="123"/>
      <c r="D14" s="120">
        <v>5301937</v>
      </c>
      <c r="E14" s="120"/>
      <c r="F14" s="120">
        <v>1864937</v>
      </c>
      <c r="G14" s="120"/>
      <c r="H14" s="120">
        <v>1772306</v>
      </c>
      <c r="I14" s="120"/>
      <c r="J14" s="120">
        <v>12563047</v>
      </c>
      <c r="K14" s="120"/>
      <c r="L14" s="120">
        <v>14335353</v>
      </c>
      <c r="M14" s="120"/>
      <c r="N14" s="120">
        <v>8276172</v>
      </c>
      <c r="O14" s="120"/>
      <c r="P14" s="120">
        <v>3309434</v>
      </c>
      <c r="Q14" s="120"/>
      <c r="R14" s="120">
        <v>638984</v>
      </c>
      <c r="S14" s="120"/>
      <c r="T14" s="120">
        <v>414574</v>
      </c>
      <c r="U14" s="120"/>
      <c r="V14" s="120">
        <v>34141391</v>
      </c>
      <c r="W14" s="57"/>
    </row>
    <row r="15" spans="1:23" ht="12" customHeight="1">
      <c r="A15" s="288" t="s">
        <v>252</v>
      </c>
      <c r="B15" s="296" t="s">
        <v>260</v>
      </c>
      <c r="C15" s="123"/>
      <c r="D15" s="120">
        <v>5616270</v>
      </c>
      <c r="E15" s="120"/>
      <c r="F15" s="120">
        <v>2130404</v>
      </c>
      <c r="G15" s="120"/>
      <c r="H15" s="120">
        <v>2198206</v>
      </c>
      <c r="I15" s="120"/>
      <c r="J15" s="120">
        <v>13537862</v>
      </c>
      <c r="K15" s="120"/>
      <c r="L15" s="120">
        <v>15736069</v>
      </c>
      <c r="M15" s="120"/>
      <c r="N15" s="120">
        <v>9059214</v>
      </c>
      <c r="O15" s="120"/>
      <c r="P15" s="120">
        <v>3449195</v>
      </c>
      <c r="Q15" s="120"/>
      <c r="R15" s="120">
        <v>732553</v>
      </c>
      <c r="S15" s="120"/>
      <c r="T15" s="120">
        <v>141212</v>
      </c>
      <c r="U15" s="120"/>
      <c r="V15" s="120">
        <v>36864917</v>
      </c>
      <c r="W15" s="57"/>
    </row>
    <row r="16" spans="1:23" ht="12" customHeight="1">
      <c r="A16" s="288" t="s">
        <v>252</v>
      </c>
      <c r="B16" s="296" t="s">
        <v>261</v>
      </c>
      <c r="C16" s="123"/>
      <c r="D16" s="120">
        <v>5698902</v>
      </c>
      <c r="E16" s="120"/>
      <c r="F16" s="120">
        <v>2859175</v>
      </c>
      <c r="G16" s="120"/>
      <c r="H16" s="120">
        <v>3223900</v>
      </c>
      <c r="I16" s="120"/>
      <c r="J16" s="120">
        <v>14573988</v>
      </c>
      <c r="K16" s="120"/>
      <c r="L16" s="120">
        <v>17797889</v>
      </c>
      <c r="M16" s="120"/>
      <c r="N16" s="120">
        <v>9832738</v>
      </c>
      <c r="O16" s="120"/>
      <c r="P16" s="120">
        <v>3007792</v>
      </c>
      <c r="Q16" s="120"/>
      <c r="R16" s="120">
        <v>1187967</v>
      </c>
      <c r="S16" s="120"/>
      <c r="T16" s="120">
        <v>205860</v>
      </c>
      <c r="U16" s="120"/>
      <c r="V16" s="120">
        <v>40590322</v>
      </c>
      <c r="W16" s="57"/>
    </row>
    <row r="17" spans="1:23" ht="12" customHeight="1">
      <c r="A17" s="288" t="s">
        <v>252</v>
      </c>
      <c r="B17" s="296" t="s">
        <v>262</v>
      </c>
      <c r="C17" s="123"/>
      <c r="D17" s="120">
        <v>6369430</v>
      </c>
      <c r="E17" s="120"/>
      <c r="F17" s="120">
        <v>1692171</v>
      </c>
      <c r="G17" s="120"/>
      <c r="H17" s="120">
        <v>2858251</v>
      </c>
      <c r="I17" s="120"/>
      <c r="J17" s="120">
        <v>15267234</v>
      </c>
      <c r="K17" s="120"/>
      <c r="L17" s="120">
        <v>18125485</v>
      </c>
      <c r="M17" s="120"/>
      <c r="N17" s="120">
        <v>10257294</v>
      </c>
      <c r="O17" s="120"/>
      <c r="P17" s="120">
        <v>3147903</v>
      </c>
      <c r="Q17" s="120"/>
      <c r="R17" s="120">
        <v>1110676</v>
      </c>
      <c r="S17" s="120"/>
      <c r="T17" s="120">
        <v>422900</v>
      </c>
      <c r="U17" s="120"/>
      <c r="V17" s="120">
        <v>41125860</v>
      </c>
      <c r="W17" s="57"/>
    </row>
    <row r="18" spans="1:23" ht="12" customHeight="1">
      <c r="A18" s="288" t="s">
        <v>252</v>
      </c>
      <c r="B18" s="296" t="s">
        <v>263</v>
      </c>
      <c r="C18" s="123" t="s">
        <v>11</v>
      </c>
      <c r="D18" s="120">
        <v>7126411</v>
      </c>
      <c r="E18" s="120"/>
      <c r="F18" s="120">
        <v>1988514</v>
      </c>
      <c r="G18" s="120"/>
      <c r="H18" s="120">
        <v>4527907</v>
      </c>
      <c r="I18" s="169" t="s">
        <v>65</v>
      </c>
      <c r="J18" s="120">
        <v>18147792</v>
      </c>
      <c r="K18" s="120"/>
      <c r="L18" s="120">
        <v>22675699</v>
      </c>
      <c r="M18" s="120"/>
      <c r="N18" s="120">
        <v>10939421</v>
      </c>
      <c r="O18" s="120"/>
      <c r="P18" s="120">
        <v>3103893</v>
      </c>
      <c r="Q18" s="120"/>
      <c r="R18" s="120">
        <v>1403185</v>
      </c>
      <c r="S18" s="120"/>
      <c r="T18" s="120">
        <v>425454</v>
      </c>
      <c r="U18" s="120"/>
      <c r="V18" s="120">
        <v>47662577</v>
      </c>
      <c r="W18" s="58"/>
    </row>
    <row r="19" spans="1:23" ht="12.75" customHeight="1">
      <c r="A19" s="86" t="s">
        <v>431</v>
      </c>
      <c r="B19" s="111"/>
      <c r="C19" s="136"/>
      <c r="D19" s="43">
        <v>0.119</v>
      </c>
      <c r="E19" s="59"/>
      <c r="F19" s="43">
        <v>0.175</v>
      </c>
      <c r="G19" s="59"/>
      <c r="H19" s="43">
        <v>0.584</v>
      </c>
      <c r="I19" s="59"/>
      <c r="J19" s="43">
        <v>0.189</v>
      </c>
      <c r="K19" s="59"/>
      <c r="L19" s="43">
        <v>0.251</v>
      </c>
      <c r="M19" s="59"/>
      <c r="N19" s="43">
        <v>0.067</v>
      </c>
      <c r="O19" s="59"/>
      <c r="P19" s="43">
        <v>-0.014</v>
      </c>
      <c r="Q19" s="59"/>
      <c r="R19" s="43">
        <v>0.263</v>
      </c>
      <c r="S19" s="59"/>
      <c r="T19" s="43">
        <v>0.006</v>
      </c>
      <c r="U19" s="43"/>
      <c r="V19" s="43">
        <v>0.159</v>
      </c>
      <c r="W19" s="85"/>
    </row>
    <row r="20" spans="2:22" ht="12" customHeight="1">
      <c r="B20" s="290"/>
      <c r="C20" s="122"/>
      <c r="D20" s="57"/>
      <c r="E20" s="57"/>
      <c r="F20" s="60"/>
      <c r="H20" s="57"/>
      <c r="I20" s="57"/>
      <c r="J20" s="60"/>
      <c r="L20" s="57"/>
      <c r="M20" s="57"/>
      <c r="N20" s="57"/>
      <c r="P20" s="60"/>
      <c r="T20" s="60"/>
      <c r="U20" s="56"/>
      <c r="V20" s="57"/>
    </row>
    <row r="21" spans="1:22" ht="12" customHeight="1">
      <c r="A21" s="264" t="s">
        <v>15</v>
      </c>
      <c r="B21" s="288"/>
      <c r="C21" s="122"/>
      <c r="D21" s="57"/>
      <c r="E21" s="57"/>
      <c r="F21" s="61"/>
      <c r="H21" s="57"/>
      <c r="I21" s="57"/>
      <c r="J21" s="60"/>
      <c r="L21" s="57"/>
      <c r="M21" s="57"/>
      <c r="N21" s="57"/>
      <c r="P21" s="60"/>
      <c r="T21" s="60"/>
      <c r="U21" s="56"/>
      <c r="V21" s="120"/>
    </row>
    <row r="22" spans="1:23" ht="12" customHeight="1">
      <c r="A22" s="288" t="s">
        <v>252</v>
      </c>
      <c r="B22" s="296" t="s">
        <v>262</v>
      </c>
      <c r="C22" s="123"/>
      <c r="D22" s="120">
        <v>1791999</v>
      </c>
      <c r="E22" s="120"/>
      <c r="F22" s="120">
        <v>487594</v>
      </c>
      <c r="G22" s="120"/>
      <c r="H22" s="120">
        <v>765496</v>
      </c>
      <c r="I22" s="120"/>
      <c r="J22" s="120">
        <v>4097275</v>
      </c>
      <c r="K22" s="120"/>
      <c r="L22" s="120">
        <v>4862771</v>
      </c>
      <c r="M22" s="120"/>
      <c r="N22" s="120">
        <v>2966287</v>
      </c>
      <c r="O22" s="120"/>
      <c r="P22" s="120">
        <v>791184</v>
      </c>
      <c r="Q22" s="120"/>
      <c r="R22" s="120">
        <v>253972</v>
      </c>
      <c r="S22" s="120"/>
      <c r="T22" s="120">
        <v>100692</v>
      </c>
      <c r="U22" s="120"/>
      <c r="V22" s="120">
        <v>11254500</v>
      </c>
      <c r="W22" s="62"/>
    </row>
    <row r="23" spans="1:23" ht="12" customHeight="1">
      <c r="A23" s="288" t="s">
        <v>264</v>
      </c>
      <c r="B23" s="296" t="s">
        <v>263</v>
      </c>
      <c r="C23" s="123"/>
      <c r="D23" s="120">
        <v>1691706</v>
      </c>
      <c r="E23" s="120"/>
      <c r="F23" s="120">
        <v>504536</v>
      </c>
      <c r="G23" s="120"/>
      <c r="H23" s="120">
        <v>816547</v>
      </c>
      <c r="I23" s="120"/>
      <c r="J23" s="120">
        <v>4058326</v>
      </c>
      <c r="K23" s="120"/>
      <c r="L23" s="120">
        <v>4874873</v>
      </c>
      <c r="M23" s="120"/>
      <c r="N23" s="120">
        <v>2682701</v>
      </c>
      <c r="O23" s="120"/>
      <c r="P23" s="120">
        <v>816318</v>
      </c>
      <c r="Q23" s="120"/>
      <c r="R23" s="120">
        <v>370784</v>
      </c>
      <c r="S23" s="120"/>
      <c r="T23" s="120">
        <v>92059</v>
      </c>
      <c r="U23" s="120"/>
      <c r="V23" s="120">
        <v>11032977</v>
      </c>
      <c r="W23" s="62"/>
    </row>
    <row r="24" spans="1:23" ht="12" customHeight="1">
      <c r="A24" s="288" t="s">
        <v>265</v>
      </c>
      <c r="B24" s="296" t="s">
        <v>263</v>
      </c>
      <c r="C24" s="123"/>
      <c r="D24" s="120">
        <v>1997843</v>
      </c>
      <c r="E24" s="120"/>
      <c r="F24" s="120">
        <v>383604</v>
      </c>
      <c r="G24" s="120"/>
      <c r="H24" s="120">
        <v>1080711</v>
      </c>
      <c r="I24" s="120"/>
      <c r="J24" s="120">
        <v>4009148</v>
      </c>
      <c r="K24" s="120"/>
      <c r="L24" s="120">
        <v>5089859</v>
      </c>
      <c r="M24" s="120"/>
      <c r="N24" s="120">
        <v>2446219</v>
      </c>
      <c r="O24" s="120"/>
      <c r="P24" s="120">
        <v>746435</v>
      </c>
      <c r="Q24" s="120"/>
      <c r="R24" s="120">
        <v>287438</v>
      </c>
      <c r="S24" s="120"/>
      <c r="T24" s="120">
        <v>95675</v>
      </c>
      <c r="U24" s="120"/>
      <c r="V24" s="120">
        <v>11047074</v>
      </c>
      <c r="W24" s="62"/>
    </row>
    <row r="25" spans="1:23" ht="12" customHeight="1">
      <c r="A25" s="288" t="s">
        <v>266</v>
      </c>
      <c r="B25" s="296" t="s">
        <v>263</v>
      </c>
      <c r="C25" s="123" t="s">
        <v>2</v>
      </c>
      <c r="D25" s="120">
        <v>1623167</v>
      </c>
      <c r="E25" s="120"/>
      <c r="F25" s="120">
        <v>555689</v>
      </c>
      <c r="G25" s="120"/>
      <c r="H25" s="120">
        <v>1130512</v>
      </c>
      <c r="I25" s="120"/>
      <c r="J25" s="120">
        <v>4684256</v>
      </c>
      <c r="K25" s="120"/>
      <c r="L25" s="120">
        <v>5814768</v>
      </c>
      <c r="M25" s="120"/>
      <c r="N25" s="120">
        <v>2637988</v>
      </c>
      <c r="O25" s="120"/>
      <c r="P25" s="120">
        <v>826080</v>
      </c>
      <c r="Q25" s="120"/>
      <c r="R25" s="120">
        <v>396020</v>
      </c>
      <c r="S25" s="120"/>
      <c r="T25" s="120">
        <v>91857</v>
      </c>
      <c r="U25" s="120"/>
      <c r="V25" s="120">
        <v>11945568</v>
      </c>
      <c r="W25" s="62"/>
    </row>
    <row r="26" spans="1:23" ht="12" customHeight="1">
      <c r="A26" s="288" t="s">
        <v>252</v>
      </c>
      <c r="B26" s="296" t="s">
        <v>263</v>
      </c>
      <c r="C26" s="123" t="s">
        <v>11</v>
      </c>
      <c r="D26" s="120">
        <v>1813695</v>
      </c>
      <c r="E26" s="120"/>
      <c r="F26" s="120">
        <v>544685</v>
      </c>
      <c r="G26" s="120"/>
      <c r="H26" s="120">
        <v>1500137</v>
      </c>
      <c r="I26" s="169" t="s">
        <v>65</v>
      </c>
      <c r="J26" s="120">
        <v>5396061</v>
      </c>
      <c r="K26" s="120"/>
      <c r="L26" s="120">
        <v>6896199</v>
      </c>
      <c r="M26" s="120"/>
      <c r="N26" s="120">
        <v>3172513</v>
      </c>
      <c r="O26" s="120"/>
      <c r="P26" s="120">
        <v>715060</v>
      </c>
      <c r="Q26" s="120"/>
      <c r="R26" s="120">
        <v>348942</v>
      </c>
      <c r="S26" s="120"/>
      <c r="T26" s="120">
        <v>145863</v>
      </c>
      <c r="U26" s="120"/>
      <c r="V26" s="120">
        <v>13636957</v>
      </c>
      <c r="W26" s="63"/>
    </row>
    <row r="27" spans="1:23" ht="12.75" customHeight="1">
      <c r="A27" s="86" t="s">
        <v>431</v>
      </c>
      <c r="B27" s="86"/>
      <c r="C27" s="136"/>
      <c r="D27" s="43">
        <v>0.012</v>
      </c>
      <c r="E27" s="59"/>
      <c r="F27" s="43">
        <v>0.117</v>
      </c>
      <c r="G27" s="59"/>
      <c r="H27" s="43">
        <v>0.96</v>
      </c>
      <c r="I27" s="59"/>
      <c r="J27" s="43">
        <v>0.317</v>
      </c>
      <c r="K27" s="59"/>
      <c r="L27" s="43">
        <v>0.418</v>
      </c>
      <c r="M27" s="59"/>
      <c r="N27" s="43">
        <v>0.07</v>
      </c>
      <c r="O27" s="59"/>
      <c r="P27" s="43">
        <v>-0.096</v>
      </c>
      <c r="Q27" s="59"/>
      <c r="R27" s="43">
        <v>0.374</v>
      </c>
      <c r="S27" s="59"/>
      <c r="T27" s="43">
        <v>0.449</v>
      </c>
      <c r="U27" s="43"/>
      <c r="V27" s="43">
        <v>0.212</v>
      </c>
      <c r="W27" s="63"/>
    </row>
    <row r="28" spans="2:22" ht="12" customHeight="1">
      <c r="B28" s="290"/>
      <c r="C28" s="122"/>
      <c r="D28" s="57"/>
      <c r="E28" s="57"/>
      <c r="F28" s="60"/>
      <c r="H28" s="57"/>
      <c r="I28" s="57"/>
      <c r="J28" s="60"/>
      <c r="L28" s="57"/>
      <c r="M28" s="57"/>
      <c r="N28" s="57"/>
      <c r="P28" s="60"/>
      <c r="T28" s="60"/>
      <c r="U28" s="56"/>
      <c r="V28" s="57"/>
    </row>
    <row r="29" spans="1:22" ht="12" customHeight="1">
      <c r="A29" s="264" t="s">
        <v>173</v>
      </c>
      <c r="B29" s="288"/>
      <c r="C29" s="122"/>
      <c r="D29" s="64"/>
      <c r="E29" s="57"/>
      <c r="F29" s="60"/>
      <c r="H29" s="64"/>
      <c r="I29" s="57"/>
      <c r="J29" s="60"/>
      <c r="L29" s="64"/>
      <c r="M29" s="57"/>
      <c r="N29" s="64"/>
      <c r="P29" s="60"/>
      <c r="T29" s="60"/>
      <c r="U29" s="56"/>
      <c r="V29" s="120"/>
    </row>
    <row r="30" spans="1:22" ht="12" customHeight="1">
      <c r="A30" s="288">
        <v>2006</v>
      </c>
      <c r="B30" s="240" t="s">
        <v>267</v>
      </c>
      <c r="C30" s="123" t="s">
        <v>37</v>
      </c>
      <c r="D30" s="120">
        <v>531087</v>
      </c>
      <c r="E30" s="120"/>
      <c r="F30" s="120">
        <v>376695</v>
      </c>
      <c r="G30" s="120"/>
      <c r="H30" s="120">
        <v>240151</v>
      </c>
      <c r="I30" s="120"/>
      <c r="J30" s="120">
        <v>1417323</v>
      </c>
      <c r="K30" s="120"/>
      <c r="L30" s="120">
        <v>1657473</v>
      </c>
      <c r="M30" s="120"/>
      <c r="N30" s="120">
        <v>1014543</v>
      </c>
      <c r="O30" s="120"/>
      <c r="P30" s="120">
        <v>261889</v>
      </c>
      <c r="Q30" s="120"/>
      <c r="R30" s="120">
        <v>34306</v>
      </c>
      <c r="S30" s="120"/>
      <c r="T30" s="120">
        <v>14211</v>
      </c>
      <c r="U30" s="120"/>
      <c r="V30" s="120">
        <v>3890204</v>
      </c>
    </row>
    <row r="31" spans="1:22" ht="12" customHeight="1">
      <c r="A31" s="288" t="s">
        <v>37</v>
      </c>
      <c r="B31" s="240" t="s">
        <v>268</v>
      </c>
      <c r="C31" s="123" t="s">
        <v>37</v>
      </c>
      <c r="D31" s="120">
        <v>550071</v>
      </c>
      <c r="E31" s="120"/>
      <c r="F31" s="120">
        <v>99099</v>
      </c>
      <c r="G31" s="120"/>
      <c r="H31" s="120">
        <v>191492</v>
      </c>
      <c r="I31" s="120"/>
      <c r="J31" s="120">
        <v>1413434</v>
      </c>
      <c r="K31" s="120"/>
      <c r="L31" s="120">
        <v>1604927</v>
      </c>
      <c r="M31" s="120"/>
      <c r="N31" s="120">
        <v>999527</v>
      </c>
      <c r="O31" s="120"/>
      <c r="P31" s="120">
        <v>275755</v>
      </c>
      <c r="Q31" s="120"/>
      <c r="R31" s="120">
        <v>67810</v>
      </c>
      <c r="S31" s="120"/>
      <c r="T31" s="120">
        <v>11628</v>
      </c>
      <c r="U31" s="120"/>
      <c r="V31" s="120">
        <v>3608817</v>
      </c>
    </row>
    <row r="32" spans="1:22" ht="12" customHeight="1">
      <c r="A32" s="288" t="s">
        <v>37</v>
      </c>
      <c r="B32" s="240" t="s">
        <v>269</v>
      </c>
      <c r="C32" s="123" t="s">
        <v>37</v>
      </c>
      <c r="D32" s="120">
        <v>543466</v>
      </c>
      <c r="E32" s="120"/>
      <c r="F32" s="120">
        <v>113323</v>
      </c>
      <c r="G32" s="120"/>
      <c r="H32" s="120">
        <v>239875</v>
      </c>
      <c r="I32" s="120"/>
      <c r="J32" s="120">
        <v>1230209</v>
      </c>
      <c r="K32" s="120"/>
      <c r="L32" s="120">
        <v>1470083</v>
      </c>
      <c r="M32" s="120"/>
      <c r="N32" s="120">
        <v>794959</v>
      </c>
      <c r="O32" s="120"/>
      <c r="P32" s="120">
        <v>269432</v>
      </c>
      <c r="Q32" s="120"/>
      <c r="R32" s="120">
        <v>77908</v>
      </c>
      <c r="S32" s="120"/>
      <c r="T32" s="120">
        <v>23431</v>
      </c>
      <c r="U32" s="120"/>
      <c r="V32" s="120">
        <v>3292601</v>
      </c>
    </row>
    <row r="33" spans="1:22" ht="12" customHeight="1">
      <c r="A33" s="288" t="s">
        <v>2</v>
      </c>
      <c r="B33" s="240"/>
      <c r="C33" s="123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ht="12" customHeight="1">
      <c r="A34" s="288">
        <v>2007</v>
      </c>
      <c r="B34" s="240" t="s">
        <v>270</v>
      </c>
      <c r="C34" s="123" t="s">
        <v>37</v>
      </c>
      <c r="D34" s="120">
        <v>446652</v>
      </c>
      <c r="E34" s="120"/>
      <c r="F34" s="120">
        <v>322542</v>
      </c>
      <c r="G34" s="120"/>
      <c r="H34" s="120">
        <v>267623</v>
      </c>
      <c r="I34" s="120"/>
      <c r="J34" s="120">
        <v>1217702</v>
      </c>
      <c r="K34" s="120"/>
      <c r="L34" s="120">
        <v>1485326</v>
      </c>
      <c r="M34" s="120"/>
      <c r="N34" s="120">
        <v>747805</v>
      </c>
      <c r="O34" s="120"/>
      <c r="P34" s="120">
        <v>202720</v>
      </c>
      <c r="Q34" s="120"/>
      <c r="R34" s="120">
        <v>90837</v>
      </c>
      <c r="S34" s="120"/>
      <c r="T34" s="120">
        <v>12130</v>
      </c>
      <c r="U34" s="120"/>
      <c r="V34" s="120">
        <v>3308012</v>
      </c>
    </row>
    <row r="35" spans="1:22" ht="12" customHeight="1">
      <c r="A35" s="288" t="s">
        <v>37</v>
      </c>
      <c r="B35" s="240" t="s">
        <v>271</v>
      </c>
      <c r="C35" s="123" t="s">
        <v>37</v>
      </c>
      <c r="D35" s="120">
        <v>399941</v>
      </c>
      <c r="E35" s="120"/>
      <c r="F35" s="120">
        <v>74961</v>
      </c>
      <c r="G35" s="120"/>
      <c r="H35" s="120">
        <v>127300</v>
      </c>
      <c r="I35" s="120"/>
      <c r="J35" s="120">
        <v>1238451</v>
      </c>
      <c r="K35" s="120"/>
      <c r="L35" s="120">
        <v>1365751</v>
      </c>
      <c r="M35" s="120"/>
      <c r="N35" s="120">
        <v>782789</v>
      </c>
      <c r="O35" s="120"/>
      <c r="P35" s="120">
        <v>234724</v>
      </c>
      <c r="Q35" s="120"/>
      <c r="R35" s="120">
        <v>103960</v>
      </c>
      <c r="S35" s="120"/>
      <c r="T35" s="120">
        <v>10415</v>
      </c>
      <c r="U35" s="120"/>
      <c r="V35" s="120">
        <v>2972541</v>
      </c>
    </row>
    <row r="36" spans="1:22" ht="12" customHeight="1">
      <c r="A36" s="288" t="s">
        <v>37</v>
      </c>
      <c r="B36" s="240" t="s">
        <v>272</v>
      </c>
      <c r="C36" s="123" t="s">
        <v>37</v>
      </c>
      <c r="D36" s="120">
        <v>508028</v>
      </c>
      <c r="E36" s="120"/>
      <c r="F36" s="120">
        <v>100292</v>
      </c>
      <c r="G36" s="120"/>
      <c r="H36" s="120">
        <v>229935</v>
      </c>
      <c r="I36" s="120"/>
      <c r="J36" s="120">
        <v>1248489</v>
      </c>
      <c r="K36" s="120"/>
      <c r="L36" s="120">
        <v>1478424</v>
      </c>
      <c r="M36" s="120"/>
      <c r="N36" s="120">
        <v>818597</v>
      </c>
      <c r="O36" s="120"/>
      <c r="P36" s="120">
        <v>251232</v>
      </c>
      <c r="Q36" s="120"/>
      <c r="R36" s="120">
        <v>85711</v>
      </c>
      <c r="S36" s="120"/>
      <c r="T36" s="120">
        <v>14069</v>
      </c>
      <c r="U36" s="120"/>
      <c r="V36" s="120">
        <v>3256353</v>
      </c>
    </row>
    <row r="37" spans="1:22" ht="12" customHeight="1">
      <c r="A37" s="288" t="s">
        <v>37</v>
      </c>
      <c r="B37" s="240" t="s">
        <v>273</v>
      </c>
      <c r="C37" s="123" t="s">
        <v>37</v>
      </c>
      <c r="D37" s="120">
        <v>661677</v>
      </c>
      <c r="E37" s="120"/>
      <c r="F37" s="120">
        <v>117321</v>
      </c>
      <c r="G37" s="120"/>
      <c r="H37" s="120">
        <v>271953</v>
      </c>
      <c r="I37" s="120"/>
      <c r="J37" s="120">
        <v>1207619</v>
      </c>
      <c r="K37" s="120"/>
      <c r="L37" s="120">
        <v>1479572</v>
      </c>
      <c r="M37" s="120"/>
      <c r="N37" s="120">
        <v>753008</v>
      </c>
      <c r="O37" s="120"/>
      <c r="P37" s="120">
        <v>259317</v>
      </c>
      <c r="Q37" s="120"/>
      <c r="R37" s="120">
        <v>103455</v>
      </c>
      <c r="S37" s="120"/>
      <c r="T37" s="120">
        <v>10742</v>
      </c>
      <c r="U37" s="120"/>
      <c r="V37" s="120">
        <v>3385091</v>
      </c>
    </row>
    <row r="38" spans="1:22" ht="12" customHeight="1">
      <c r="A38" s="288" t="s">
        <v>37</v>
      </c>
      <c r="B38" s="240" t="s">
        <v>274</v>
      </c>
      <c r="C38" s="123" t="s">
        <v>37</v>
      </c>
      <c r="D38" s="120">
        <v>503229</v>
      </c>
      <c r="E38" s="120"/>
      <c r="F38" s="120">
        <v>151051</v>
      </c>
      <c r="G38" s="120"/>
      <c r="H38" s="120">
        <v>271876</v>
      </c>
      <c r="I38" s="120"/>
      <c r="J38" s="120">
        <v>1228818</v>
      </c>
      <c r="K38" s="120"/>
      <c r="L38" s="120">
        <v>1500694</v>
      </c>
      <c r="M38" s="120"/>
      <c r="N38" s="120">
        <v>813950</v>
      </c>
      <c r="O38" s="120"/>
      <c r="P38" s="120">
        <v>291696</v>
      </c>
      <c r="Q38" s="120"/>
      <c r="R38" s="120">
        <v>68552</v>
      </c>
      <c r="S38" s="120"/>
      <c r="T38" s="120">
        <v>12822</v>
      </c>
      <c r="U38" s="120"/>
      <c r="V38" s="120">
        <v>3341995</v>
      </c>
    </row>
    <row r="39" spans="1:22" ht="12" customHeight="1">
      <c r="A39" s="288" t="s">
        <v>37</v>
      </c>
      <c r="B39" s="240" t="s">
        <v>275</v>
      </c>
      <c r="C39" s="123" t="s">
        <v>37</v>
      </c>
      <c r="D39" s="120">
        <v>494236</v>
      </c>
      <c r="E39" s="120"/>
      <c r="F39" s="120">
        <v>107883</v>
      </c>
      <c r="G39" s="120"/>
      <c r="H39" s="120">
        <v>204814</v>
      </c>
      <c r="I39" s="120"/>
      <c r="J39" s="120">
        <v>1123407</v>
      </c>
      <c r="K39" s="120"/>
      <c r="L39" s="120">
        <v>1328220</v>
      </c>
      <c r="M39" s="120"/>
      <c r="N39" s="120">
        <v>730589</v>
      </c>
      <c r="O39" s="120"/>
      <c r="P39" s="120">
        <v>278545</v>
      </c>
      <c r="Q39" s="120"/>
      <c r="R39" s="120">
        <v>132802</v>
      </c>
      <c r="S39" s="120"/>
      <c r="T39" s="120">
        <v>185486</v>
      </c>
      <c r="U39" s="120"/>
      <c r="V39" s="120">
        <v>3257761</v>
      </c>
    </row>
    <row r="40" spans="1:22" ht="12" customHeight="1">
      <c r="A40" s="288" t="s">
        <v>37</v>
      </c>
      <c r="B40" s="240" t="s">
        <v>276</v>
      </c>
      <c r="C40" s="123" t="s">
        <v>37</v>
      </c>
      <c r="D40" s="120">
        <v>470131</v>
      </c>
      <c r="E40" s="120"/>
      <c r="F40" s="120">
        <v>118106</v>
      </c>
      <c r="G40" s="120"/>
      <c r="H40" s="120">
        <v>287886</v>
      </c>
      <c r="I40" s="120"/>
      <c r="J40" s="120">
        <v>1261831</v>
      </c>
      <c r="K40" s="120"/>
      <c r="L40" s="120">
        <v>1549717</v>
      </c>
      <c r="M40" s="120"/>
      <c r="N40" s="120">
        <v>849783</v>
      </c>
      <c r="O40" s="120"/>
      <c r="P40" s="120">
        <v>293298</v>
      </c>
      <c r="Q40" s="120"/>
      <c r="R40" s="120">
        <v>125668</v>
      </c>
      <c r="S40" s="120"/>
      <c r="T40" s="120">
        <v>41485</v>
      </c>
      <c r="U40" s="120"/>
      <c r="V40" s="120">
        <v>3448189</v>
      </c>
    </row>
    <row r="41" spans="1:22" ht="12" customHeight="1">
      <c r="A41" s="288" t="s">
        <v>37</v>
      </c>
      <c r="B41" s="240" t="s">
        <v>277</v>
      </c>
      <c r="C41" s="123" t="s">
        <v>37</v>
      </c>
      <c r="D41" s="120">
        <v>536928</v>
      </c>
      <c r="E41" s="120"/>
      <c r="F41" s="120">
        <v>108076</v>
      </c>
      <c r="G41" s="120"/>
      <c r="H41" s="120">
        <v>266083</v>
      </c>
      <c r="I41" s="120"/>
      <c r="J41" s="120">
        <v>1338040</v>
      </c>
      <c r="K41" s="120"/>
      <c r="L41" s="120">
        <v>1604122</v>
      </c>
      <c r="M41" s="120"/>
      <c r="N41" s="120">
        <v>948651</v>
      </c>
      <c r="O41" s="120"/>
      <c r="P41" s="120">
        <v>292189</v>
      </c>
      <c r="Q41" s="120"/>
      <c r="R41" s="120">
        <v>76872</v>
      </c>
      <c r="S41" s="120"/>
      <c r="T41" s="120">
        <v>41110</v>
      </c>
      <c r="U41" s="120"/>
      <c r="V41" s="120">
        <v>3607948</v>
      </c>
    </row>
    <row r="42" spans="1:22" ht="12" customHeight="1">
      <c r="A42" s="288" t="s">
        <v>37</v>
      </c>
      <c r="B42" s="240" t="s">
        <v>278</v>
      </c>
      <c r="C42" s="123" t="s">
        <v>37</v>
      </c>
      <c r="D42" s="120">
        <v>536388</v>
      </c>
      <c r="E42" s="120"/>
      <c r="F42" s="120">
        <v>126050</v>
      </c>
      <c r="G42" s="120"/>
      <c r="H42" s="120">
        <v>250957</v>
      </c>
      <c r="I42" s="120"/>
      <c r="J42" s="120">
        <v>1298861</v>
      </c>
      <c r="K42" s="120"/>
      <c r="L42" s="120">
        <v>1549818</v>
      </c>
      <c r="M42" s="120"/>
      <c r="N42" s="120">
        <v>953960</v>
      </c>
      <c r="O42" s="120"/>
      <c r="P42" s="120">
        <v>227291</v>
      </c>
      <c r="Q42" s="120"/>
      <c r="R42" s="120">
        <v>87422</v>
      </c>
      <c r="S42" s="120"/>
      <c r="T42" s="120">
        <v>23883</v>
      </c>
      <c r="U42" s="120"/>
      <c r="V42" s="120">
        <v>3504812</v>
      </c>
    </row>
    <row r="43" spans="1:22" ht="12" customHeight="1">
      <c r="A43" s="288" t="s">
        <v>37</v>
      </c>
      <c r="B43" s="240" t="s">
        <v>267</v>
      </c>
      <c r="C43" s="123" t="s">
        <v>37</v>
      </c>
      <c r="D43" s="120">
        <v>718683</v>
      </c>
      <c r="E43" s="120"/>
      <c r="F43" s="120">
        <v>253468</v>
      </c>
      <c r="G43" s="120"/>
      <c r="H43" s="120">
        <v>248457</v>
      </c>
      <c r="I43" s="120"/>
      <c r="J43" s="120">
        <v>1460374</v>
      </c>
      <c r="K43" s="120"/>
      <c r="L43" s="120">
        <v>1708831</v>
      </c>
      <c r="M43" s="120"/>
      <c r="N43" s="120">
        <v>1063676</v>
      </c>
      <c r="O43" s="120"/>
      <c r="P43" s="120">
        <v>271704</v>
      </c>
      <c r="Q43" s="120"/>
      <c r="R43" s="120">
        <v>89678</v>
      </c>
      <c r="S43" s="120"/>
      <c r="T43" s="120">
        <v>35699</v>
      </c>
      <c r="U43" s="120"/>
      <c r="V43" s="120">
        <v>4141739</v>
      </c>
    </row>
    <row r="44" spans="1:22" ht="12" customHeight="1">
      <c r="A44" s="288" t="s">
        <v>37</v>
      </c>
      <c r="B44" s="240" t="s">
        <v>268</v>
      </c>
      <c r="C44" s="123" t="s">
        <v>37</v>
      </c>
      <c r="D44" s="120">
        <v>620455</v>
      </c>
      <c r="E44" s="120"/>
      <c r="F44" s="120">
        <v>229376</v>
      </c>
      <c r="G44" s="120"/>
      <c r="H44" s="120">
        <v>165976</v>
      </c>
      <c r="I44" s="120"/>
      <c r="J44" s="120">
        <v>1440372</v>
      </c>
      <c r="K44" s="120"/>
      <c r="L44" s="120">
        <v>1606347</v>
      </c>
      <c r="M44" s="120"/>
      <c r="N44" s="120">
        <v>1041446</v>
      </c>
      <c r="O44" s="120"/>
      <c r="P44" s="120">
        <v>327570</v>
      </c>
      <c r="Q44" s="120"/>
      <c r="R44" s="120">
        <v>119479</v>
      </c>
      <c r="S44" s="120"/>
      <c r="T44" s="120">
        <v>51268</v>
      </c>
      <c r="U44" s="120"/>
      <c r="V44" s="120">
        <v>3995940</v>
      </c>
    </row>
    <row r="45" spans="1:22" ht="12" customHeight="1">
      <c r="A45" s="288" t="s">
        <v>37</v>
      </c>
      <c r="B45" s="240" t="s">
        <v>269</v>
      </c>
      <c r="C45" s="123" t="s">
        <v>37</v>
      </c>
      <c r="D45" s="120">
        <v>546836</v>
      </c>
      <c r="E45" s="120"/>
      <c r="F45" s="120">
        <v>146206</v>
      </c>
      <c r="G45" s="120"/>
      <c r="H45" s="120">
        <v>377459</v>
      </c>
      <c r="I45" s="120"/>
      <c r="J45" s="120">
        <v>1294916</v>
      </c>
      <c r="K45" s="120"/>
      <c r="L45" s="120">
        <v>1672374</v>
      </c>
      <c r="M45" s="120"/>
      <c r="N45" s="120">
        <v>854315</v>
      </c>
      <c r="O45" s="120"/>
      <c r="P45" s="120">
        <v>271234</v>
      </c>
      <c r="Q45" s="120"/>
      <c r="R45" s="120">
        <v>132415</v>
      </c>
      <c r="S45" s="120"/>
      <c r="T45" s="120">
        <v>20051</v>
      </c>
      <c r="U45" s="120"/>
      <c r="V45" s="120">
        <v>3643432</v>
      </c>
    </row>
    <row r="46" spans="1:22" ht="12" customHeight="1">
      <c r="A46" s="288" t="s">
        <v>2</v>
      </c>
      <c r="B46" s="240"/>
      <c r="C46" s="123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2" ht="12" customHeight="1">
      <c r="A47" s="288">
        <v>2008</v>
      </c>
      <c r="B47" s="240" t="s">
        <v>270</v>
      </c>
      <c r="C47" s="123" t="s">
        <v>37</v>
      </c>
      <c r="D47" s="120">
        <v>524415</v>
      </c>
      <c r="E47" s="120"/>
      <c r="F47" s="120">
        <v>128953</v>
      </c>
      <c r="G47" s="120"/>
      <c r="H47" s="120">
        <v>273113</v>
      </c>
      <c r="I47" s="120"/>
      <c r="J47" s="120">
        <v>1323038</v>
      </c>
      <c r="K47" s="120"/>
      <c r="L47" s="120">
        <v>1596151</v>
      </c>
      <c r="M47" s="120"/>
      <c r="N47" s="120">
        <v>786940</v>
      </c>
      <c r="O47" s="120"/>
      <c r="P47" s="120">
        <v>217515</v>
      </c>
      <c r="Q47" s="120"/>
      <c r="R47" s="120">
        <v>118889</v>
      </c>
      <c r="S47" s="120"/>
      <c r="T47" s="120">
        <v>20741</v>
      </c>
      <c r="U47" s="120"/>
      <c r="V47" s="120">
        <v>3393604</v>
      </c>
    </row>
    <row r="48" spans="1:22" ht="12" customHeight="1">
      <c r="A48" s="288" t="s">
        <v>37</v>
      </c>
      <c r="B48" s="240" t="s">
        <v>271</v>
      </c>
      <c r="C48" s="123" t="s">
        <v>37</v>
      </c>
      <c r="D48" s="120">
        <v>468799</v>
      </c>
      <c r="E48" s="120"/>
      <c r="F48" s="120">
        <v>143337</v>
      </c>
      <c r="G48" s="120"/>
      <c r="H48" s="120">
        <v>377791</v>
      </c>
      <c r="I48" s="120"/>
      <c r="J48" s="120">
        <v>1261711</v>
      </c>
      <c r="K48" s="120"/>
      <c r="L48" s="120">
        <v>1639502</v>
      </c>
      <c r="M48" s="120"/>
      <c r="N48" s="120">
        <v>842539</v>
      </c>
      <c r="O48" s="120"/>
      <c r="P48" s="120">
        <v>253319</v>
      </c>
      <c r="Q48" s="120"/>
      <c r="R48" s="120">
        <v>72624</v>
      </c>
      <c r="S48" s="120"/>
      <c r="T48" s="120">
        <v>35551</v>
      </c>
      <c r="U48" s="120"/>
      <c r="V48" s="120">
        <v>3455672</v>
      </c>
    </row>
    <row r="49" spans="1:22" ht="12" customHeight="1">
      <c r="A49" s="288" t="s">
        <v>37</v>
      </c>
      <c r="B49" s="240" t="s">
        <v>272</v>
      </c>
      <c r="C49" s="123" t="s">
        <v>37</v>
      </c>
      <c r="D49" s="120">
        <v>515872</v>
      </c>
      <c r="E49" s="120"/>
      <c r="F49" s="120">
        <v>130302</v>
      </c>
      <c r="G49" s="120"/>
      <c r="H49" s="120">
        <v>412114</v>
      </c>
      <c r="I49" s="120"/>
      <c r="J49" s="120">
        <v>1263502</v>
      </c>
      <c r="K49" s="120"/>
      <c r="L49" s="120">
        <v>1675616</v>
      </c>
      <c r="M49" s="120"/>
      <c r="N49" s="120">
        <v>746497</v>
      </c>
      <c r="O49" s="120"/>
      <c r="P49" s="120">
        <v>273940</v>
      </c>
      <c r="Q49" s="120"/>
      <c r="R49" s="120">
        <v>102371</v>
      </c>
      <c r="S49" s="120"/>
      <c r="T49" s="120">
        <v>29158</v>
      </c>
      <c r="U49" s="120"/>
      <c r="V49" s="120">
        <v>3473755</v>
      </c>
    </row>
    <row r="50" spans="1:22" ht="12" customHeight="1">
      <c r="A50" s="288" t="s">
        <v>37</v>
      </c>
      <c r="B50" s="240" t="s">
        <v>273</v>
      </c>
      <c r="C50" s="123" t="s">
        <v>37</v>
      </c>
      <c r="D50" s="120">
        <v>1013172</v>
      </c>
      <c r="E50" s="120"/>
      <c r="F50" s="120">
        <v>109965</v>
      </c>
      <c r="G50" s="120"/>
      <c r="H50" s="120">
        <v>290805</v>
      </c>
      <c r="I50" s="120"/>
      <c r="J50" s="120">
        <v>1483935</v>
      </c>
      <c r="K50" s="120"/>
      <c r="L50" s="120">
        <v>1774741</v>
      </c>
      <c r="M50" s="120"/>
      <c r="N50" s="120">
        <v>857183</v>
      </c>
      <c r="O50" s="120"/>
      <c r="P50" s="120">
        <v>219177</v>
      </c>
      <c r="Q50" s="120"/>
      <c r="R50" s="120">
        <v>112443</v>
      </c>
      <c r="S50" s="120"/>
      <c r="T50" s="120">
        <v>30967</v>
      </c>
      <c r="U50" s="120"/>
      <c r="V50" s="120">
        <v>4117647</v>
      </c>
    </row>
    <row r="51" spans="1:22" ht="12" customHeight="1">
      <c r="A51" s="288" t="s">
        <v>37</v>
      </c>
      <c r="B51" s="240" t="s">
        <v>274</v>
      </c>
      <c r="C51" s="123" t="s">
        <v>37</v>
      </c>
      <c r="D51" s="120">
        <v>506590</v>
      </c>
      <c r="E51" s="120"/>
      <c r="F51" s="120">
        <v>257955</v>
      </c>
      <c r="G51" s="120"/>
      <c r="H51" s="120">
        <v>327593</v>
      </c>
      <c r="I51" s="120"/>
      <c r="J51" s="120">
        <v>1483225</v>
      </c>
      <c r="K51" s="120"/>
      <c r="L51" s="120">
        <v>1810817</v>
      </c>
      <c r="M51" s="120"/>
      <c r="N51" s="120">
        <v>863974</v>
      </c>
      <c r="O51" s="120"/>
      <c r="P51" s="120">
        <v>294595</v>
      </c>
      <c r="Q51" s="120"/>
      <c r="R51" s="120">
        <v>146685</v>
      </c>
      <c r="S51" s="120"/>
      <c r="T51" s="120">
        <v>28397</v>
      </c>
      <c r="U51" s="120"/>
      <c r="V51" s="120">
        <v>3909014</v>
      </c>
    </row>
    <row r="52" spans="1:22" ht="12" customHeight="1">
      <c r="A52" s="288" t="s">
        <v>37</v>
      </c>
      <c r="B52" s="240" t="s">
        <v>275</v>
      </c>
      <c r="C52" s="123" t="s">
        <v>37</v>
      </c>
      <c r="D52" s="120">
        <v>533245</v>
      </c>
      <c r="E52" s="120"/>
      <c r="F52" s="120">
        <v>171855</v>
      </c>
      <c r="G52" s="120"/>
      <c r="H52" s="120">
        <v>371785</v>
      </c>
      <c r="I52" s="120"/>
      <c r="J52" s="120">
        <v>1495210</v>
      </c>
      <c r="K52" s="120"/>
      <c r="L52" s="120">
        <v>1866995</v>
      </c>
      <c r="M52" s="120"/>
      <c r="N52" s="120">
        <v>805938</v>
      </c>
      <c r="O52" s="120"/>
      <c r="P52" s="120">
        <v>245293</v>
      </c>
      <c r="Q52" s="120"/>
      <c r="R52" s="120">
        <v>152621</v>
      </c>
      <c r="S52" s="120"/>
      <c r="T52" s="120">
        <v>31955</v>
      </c>
      <c r="U52" s="120"/>
      <c r="V52" s="120">
        <v>3807903</v>
      </c>
    </row>
    <row r="53" spans="1:22" ht="12" customHeight="1">
      <c r="A53" s="288" t="s">
        <v>37</v>
      </c>
      <c r="B53" s="240" t="s">
        <v>276</v>
      </c>
      <c r="C53" s="123" t="s">
        <v>37</v>
      </c>
      <c r="D53" s="120">
        <v>583332</v>
      </c>
      <c r="E53" s="120"/>
      <c r="F53" s="120">
        <v>125879</v>
      </c>
      <c r="G53" s="120"/>
      <c r="H53" s="120">
        <v>431134</v>
      </c>
      <c r="I53" s="120"/>
      <c r="J53" s="120">
        <v>1705821</v>
      </c>
      <c r="K53" s="120"/>
      <c r="L53" s="120">
        <v>2136956</v>
      </c>
      <c r="M53" s="120"/>
      <c r="N53" s="120">
        <v>968076</v>
      </c>
      <c r="O53" s="120"/>
      <c r="P53" s="120">
        <v>286192</v>
      </c>
      <c r="Q53" s="120"/>
      <c r="R53" s="120">
        <v>96714</v>
      </c>
      <c r="S53" s="120"/>
      <c r="T53" s="120">
        <v>31504</v>
      </c>
      <c r="U53" s="120"/>
      <c r="V53" s="120">
        <v>4228651</v>
      </c>
    </row>
    <row r="54" spans="1:22" ht="12" customHeight="1">
      <c r="A54" s="288" t="s">
        <v>37</v>
      </c>
      <c r="B54" s="240" t="s">
        <v>277</v>
      </c>
      <c r="C54" s="123" t="s">
        <v>83</v>
      </c>
      <c r="D54" s="120">
        <v>567497</v>
      </c>
      <c r="E54" s="120"/>
      <c r="F54" s="120">
        <v>257715</v>
      </c>
      <c r="G54" s="120"/>
      <c r="H54" s="120">
        <v>635621</v>
      </c>
      <c r="I54" s="120"/>
      <c r="J54" s="120">
        <v>1562651</v>
      </c>
      <c r="K54" s="120"/>
      <c r="L54" s="120">
        <v>2198272</v>
      </c>
      <c r="M54" s="120"/>
      <c r="N54" s="120">
        <v>949754</v>
      </c>
      <c r="O54" s="120"/>
      <c r="P54" s="120">
        <v>265328</v>
      </c>
      <c r="Q54" s="120"/>
      <c r="R54" s="120">
        <v>121675</v>
      </c>
      <c r="S54" s="120"/>
      <c r="T54" s="120">
        <v>63764</v>
      </c>
      <c r="U54" s="120"/>
      <c r="V54" s="120">
        <v>4424006</v>
      </c>
    </row>
    <row r="55" spans="1:22" ht="12" customHeight="1">
      <c r="A55" s="288" t="s">
        <v>37</v>
      </c>
      <c r="B55" s="240" t="s">
        <v>278</v>
      </c>
      <c r="C55" s="123" t="s">
        <v>83</v>
      </c>
      <c r="D55" s="120">
        <v>590769</v>
      </c>
      <c r="E55" s="120"/>
      <c r="F55" s="120">
        <v>117776</v>
      </c>
      <c r="G55" s="120"/>
      <c r="H55" s="120">
        <v>382945</v>
      </c>
      <c r="I55" s="120"/>
      <c r="J55" s="120">
        <v>1893338</v>
      </c>
      <c r="K55" s="120"/>
      <c r="L55" s="120">
        <v>2276283</v>
      </c>
      <c r="M55" s="120"/>
      <c r="N55" s="120">
        <v>1079197</v>
      </c>
      <c r="O55" s="120"/>
      <c r="P55" s="120">
        <v>228837</v>
      </c>
      <c r="Q55" s="120"/>
      <c r="R55" s="120">
        <v>109617</v>
      </c>
      <c r="S55" s="120"/>
      <c r="T55" s="120">
        <v>35074</v>
      </c>
      <c r="U55" s="120"/>
      <c r="V55" s="120">
        <v>4437551</v>
      </c>
    </row>
    <row r="56" spans="1:22" ht="12" customHeight="1">
      <c r="A56" s="288" t="s">
        <v>37</v>
      </c>
      <c r="B56" s="240" t="s">
        <v>267</v>
      </c>
      <c r="C56" s="123" t="s">
        <v>83</v>
      </c>
      <c r="D56" s="120">
        <v>655430</v>
      </c>
      <c r="E56" s="120"/>
      <c r="F56" s="120">
        <v>169195</v>
      </c>
      <c r="G56" s="120"/>
      <c r="H56" s="120">
        <v>481572</v>
      </c>
      <c r="I56" s="169" t="s">
        <v>65</v>
      </c>
      <c r="J56" s="120">
        <v>1940072</v>
      </c>
      <c r="K56" s="120"/>
      <c r="L56" s="120">
        <v>2421644</v>
      </c>
      <c r="M56" s="120"/>
      <c r="N56" s="120">
        <v>1143562</v>
      </c>
      <c r="O56" s="120"/>
      <c r="P56" s="120">
        <v>220895</v>
      </c>
      <c r="Q56" s="120"/>
      <c r="R56" s="120">
        <v>117651</v>
      </c>
      <c r="S56" s="120"/>
      <c r="T56" s="120">
        <v>47024</v>
      </c>
      <c r="U56" s="120"/>
      <c r="V56" s="120">
        <v>4775401</v>
      </c>
    </row>
    <row r="57" spans="1:23" ht="12.75" customHeight="1">
      <c r="A57" s="86" t="s">
        <v>432</v>
      </c>
      <c r="B57" s="291"/>
      <c r="C57" s="136"/>
      <c r="D57" s="127">
        <v>-0.088</v>
      </c>
      <c r="E57" s="128"/>
      <c r="F57" s="127">
        <v>-0.332</v>
      </c>
      <c r="G57" s="128"/>
      <c r="H57" s="127">
        <v>0.938</v>
      </c>
      <c r="I57" s="128"/>
      <c r="J57" s="127">
        <v>0.328</v>
      </c>
      <c r="K57" s="128"/>
      <c r="L57" s="127">
        <v>0.417</v>
      </c>
      <c r="M57" s="128"/>
      <c r="N57" s="127">
        <v>0.075</v>
      </c>
      <c r="O57" s="128"/>
      <c r="P57" s="127">
        <v>-0.187</v>
      </c>
      <c r="Q57" s="128"/>
      <c r="R57" s="127">
        <v>0.312</v>
      </c>
      <c r="S57" s="128"/>
      <c r="T57" s="127">
        <v>0.317</v>
      </c>
      <c r="U57" s="127"/>
      <c r="V57" s="127">
        <v>0.153</v>
      </c>
      <c r="W57" s="38"/>
    </row>
    <row r="58" spans="1:23" ht="1.5" customHeight="1">
      <c r="A58" s="287"/>
      <c r="B58" s="129"/>
      <c r="C58" s="129"/>
      <c r="D58" s="130"/>
      <c r="E58" s="47"/>
      <c r="F58" s="49"/>
      <c r="G58" s="49"/>
      <c r="H58" s="47"/>
      <c r="I58" s="47"/>
      <c r="J58" s="49"/>
      <c r="K58" s="49"/>
      <c r="L58" s="47"/>
      <c r="M58" s="47"/>
      <c r="N58" s="47"/>
      <c r="O58" s="47"/>
      <c r="P58" s="49"/>
      <c r="Q58" s="49"/>
      <c r="R58" s="47"/>
      <c r="S58" s="47"/>
      <c r="T58" s="49"/>
      <c r="U58" s="49"/>
      <c r="V58" s="47"/>
      <c r="W58" s="47"/>
    </row>
    <row r="59" spans="2:4" ht="3.75" customHeight="1">
      <c r="B59" s="55"/>
      <c r="C59" s="55"/>
      <c r="D59" s="65"/>
    </row>
    <row r="60" spans="1:3" ht="10.5" customHeight="1">
      <c r="A60" s="66" t="s">
        <v>49</v>
      </c>
      <c r="B60"/>
      <c r="C60" s="55"/>
    </row>
    <row r="61" spans="1:3" ht="10.5" customHeight="1">
      <c r="A61" s="66" t="s">
        <v>147</v>
      </c>
      <c r="B61"/>
      <c r="C61" s="55"/>
    </row>
    <row r="62" spans="1:2" ht="10.5" customHeight="1">
      <c r="A62" s="66" t="s">
        <v>215</v>
      </c>
      <c r="B62"/>
    </row>
    <row r="63" spans="1:2" ht="10.5" customHeight="1">
      <c r="A63" s="66" t="s">
        <v>216</v>
      </c>
      <c r="B63"/>
    </row>
    <row r="64" spans="1:3" ht="11.25" customHeight="1">
      <c r="A64" s="66" t="s">
        <v>211</v>
      </c>
      <c r="B64"/>
      <c r="C64" s="50"/>
    </row>
    <row r="65" spans="1:2" ht="10.5" customHeight="1">
      <c r="A65" s="66" t="s">
        <v>220</v>
      </c>
      <c r="B65"/>
    </row>
    <row r="66" spans="1:3" ht="10.5" customHeight="1">
      <c r="A66" s="66" t="s">
        <v>221</v>
      </c>
      <c r="B66"/>
      <c r="C66" s="50"/>
    </row>
    <row r="67" spans="1:12" ht="10.5" customHeight="1">
      <c r="A67" s="66" t="s">
        <v>222</v>
      </c>
      <c r="B67"/>
      <c r="K67"/>
      <c r="L67"/>
    </row>
    <row r="68" spans="1:13" ht="10.5" customHeight="1">
      <c r="A68" s="66" t="s">
        <v>223</v>
      </c>
      <c r="B68"/>
      <c r="I68"/>
      <c r="K68"/>
      <c r="L68"/>
      <c r="M68"/>
    </row>
    <row r="69" spans="1:13" ht="10.5" customHeight="1">
      <c r="A69" s="72" t="s">
        <v>224</v>
      </c>
      <c r="B69"/>
      <c r="I69"/>
      <c r="K69"/>
      <c r="L69"/>
      <c r="M69"/>
    </row>
    <row r="70" ht="10.5" customHeight="1">
      <c r="A70" s="66" t="s">
        <v>225</v>
      </c>
    </row>
    <row r="71" ht="6.75" customHeight="1">
      <c r="A71" s="66"/>
    </row>
    <row r="72" ht="10.5" customHeight="1">
      <c r="A72" s="175" t="s">
        <v>79</v>
      </c>
    </row>
    <row r="73" ht="10.5" customHeight="1">
      <c r="A73" s="222" t="s">
        <v>138</v>
      </c>
    </row>
    <row r="74" ht="10.5" customHeight="1">
      <c r="A74" s="288" t="s">
        <v>111</v>
      </c>
    </row>
    <row r="75" ht="12" customHeight="1">
      <c r="A75" s="51"/>
    </row>
  </sheetData>
  <mergeCells count="38">
    <mergeCell ref="F9:G10"/>
    <mergeCell ref="H9:I10"/>
    <mergeCell ref="J9:K10"/>
    <mergeCell ref="A5:C8"/>
    <mergeCell ref="D5:G5"/>
    <mergeCell ref="D6:E8"/>
    <mergeCell ref="F6:G8"/>
    <mergeCell ref="A9:C10"/>
    <mergeCell ref="D9:E10"/>
    <mergeCell ref="H5:M5"/>
    <mergeCell ref="H11:I11"/>
    <mergeCell ref="J11:K11"/>
    <mergeCell ref="P11:Q11"/>
    <mergeCell ref="R11:S11"/>
    <mergeCell ref="H6:I8"/>
    <mergeCell ref="J6:K8"/>
    <mergeCell ref="L6:M8"/>
    <mergeCell ref="P6:Q8"/>
    <mergeCell ref="N5:O8"/>
    <mergeCell ref="P5:U5"/>
    <mergeCell ref="T9:U10"/>
    <mergeCell ref="V5:W8"/>
    <mergeCell ref="R6:S8"/>
    <mergeCell ref="T6:U8"/>
    <mergeCell ref="L9:M10"/>
    <mergeCell ref="N9:O10"/>
    <mergeCell ref="P9:Q10"/>
    <mergeCell ref="R9:S10"/>
    <mergeCell ref="A3:W3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</mergeCells>
  <printOptions horizontalCentered="1"/>
  <pageMargins left="0.27" right="0.28" top="0.5511811023622047" bottom="0.1968503937007874" header="0.31496062992125984" footer="0.31496062992125984"/>
  <pageSetup horizontalDpi="600" verticalDpi="600" orientation="portrait" paperSize="9" scale="95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4.140625" style="51" customWidth="1"/>
    <col min="2" max="2" width="6.8515625" style="51" customWidth="1"/>
    <col min="3" max="3" width="0.2890625" style="51" customWidth="1"/>
    <col min="4" max="4" width="6.7109375" style="51" customWidth="1"/>
    <col min="5" max="5" width="0.85546875" style="51" customWidth="1"/>
    <col min="6" max="6" width="6.7109375" style="51" customWidth="1"/>
    <col min="7" max="7" width="0.85546875" style="51" customWidth="1"/>
    <col min="8" max="8" width="6.57421875" style="51" customWidth="1"/>
    <col min="9" max="9" width="0.85546875" style="51" customWidth="1"/>
    <col min="10" max="10" width="6.28125" style="51" customWidth="1"/>
    <col min="11" max="11" width="1.1484375" style="51" customWidth="1"/>
    <col min="12" max="12" width="6.57421875" style="51" customWidth="1"/>
    <col min="13" max="13" width="0.85546875" style="51" customWidth="1"/>
    <col min="14" max="14" width="6.140625" style="51" customWidth="1"/>
    <col min="15" max="15" width="1.7109375" style="51" customWidth="1"/>
    <col min="16" max="16" width="5.8515625" style="51" customWidth="1"/>
    <col min="17" max="17" width="2.00390625" style="51" customWidth="1"/>
    <col min="18" max="18" width="6.57421875" style="51" customWidth="1"/>
    <col min="19" max="19" width="2.7109375" style="51" customWidth="1"/>
    <col min="20" max="20" width="6.57421875" style="51" customWidth="1"/>
    <col min="21" max="21" width="1.57421875" style="51" customWidth="1"/>
    <col min="22" max="22" width="5.8515625" style="51" customWidth="1"/>
    <col min="23" max="23" width="2.00390625" style="51" customWidth="1"/>
    <col min="24" max="24" width="6.57421875" style="51" customWidth="1"/>
    <col min="25" max="25" width="2.7109375" style="51" customWidth="1"/>
    <col min="26" max="16384" width="9.140625" style="51" customWidth="1"/>
  </cols>
  <sheetData>
    <row r="1" spans="1:25" s="45" customFormat="1" ht="12.75" customHeight="1">
      <c r="A1" s="137" t="s">
        <v>105</v>
      </c>
      <c r="B1" s="13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s="45" customFormat="1" ht="7.5" customHeight="1">
      <c r="A2" s="138"/>
      <c r="B2" s="138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s="186" customFormat="1" ht="15.75" customHeight="1">
      <c r="A3" s="182" t="s">
        <v>106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ht="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140"/>
      <c r="U4" s="140"/>
      <c r="V4" s="140"/>
      <c r="W4" s="140"/>
      <c r="X4" s="140"/>
      <c r="Y4" s="140"/>
    </row>
    <row r="5" spans="1:25" ht="12" customHeight="1">
      <c r="A5" s="451"/>
      <c r="B5" s="451"/>
      <c r="C5" s="452"/>
      <c r="D5" s="154" t="s">
        <v>107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455" t="s">
        <v>160</v>
      </c>
      <c r="U5" s="439"/>
      <c r="V5" s="456"/>
      <c r="W5" s="456"/>
      <c r="X5" s="456"/>
      <c r="Y5" s="456"/>
    </row>
    <row r="6" spans="1:25" s="38" customFormat="1" ht="12" customHeight="1">
      <c r="A6" s="453"/>
      <c r="B6" s="453"/>
      <c r="C6" s="454"/>
      <c r="D6" s="214" t="s">
        <v>67</v>
      </c>
      <c r="E6" s="237"/>
      <c r="F6" s="213"/>
      <c r="G6" s="213"/>
      <c r="H6" s="213"/>
      <c r="I6" s="213"/>
      <c r="J6" s="213"/>
      <c r="K6" s="213"/>
      <c r="L6" s="213"/>
      <c r="M6" s="213"/>
      <c r="N6" s="154" t="s">
        <v>2</v>
      </c>
      <c r="O6" s="155"/>
      <c r="P6" s="385" t="s">
        <v>3</v>
      </c>
      <c r="Q6" s="385"/>
      <c r="R6" s="385"/>
      <c r="S6" s="386"/>
      <c r="T6" s="214" t="s">
        <v>2</v>
      </c>
      <c r="U6" s="215"/>
      <c r="V6" s="457" t="s">
        <v>3</v>
      </c>
      <c r="W6" s="385"/>
      <c r="X6" s="385"/>
      <c r="Y6" s="385"/>
    </row>
    <row r="7" spans="1:25" s="38" customFormat="1" ht="12" customHeight="1">
      <c r="A7" s="453"/>
      <c r="B7" s="453"/>
      <c r="C7" s="453"/>
      <c r="D7" s="154"/>
      <c r="E7" s="155"/>
      <c r="F7" s="154"/>
      <c r="G7" s="155"/>
      <c r="H7" s="154"/>
      <c r="I7" s="155"/>
      <c r="J7" s="154"/>
      <c r="K7" s="155"/>
      <c r="L7" s="154"/>
      <c r="M7" s="155"/>
      <c r="N7" s="216" t="s">
        <v>76</v>
      </c>
      <c r="O7" s="217"/>
      <c r="P7" s="152" t="s">
        <v>72</v>
      </c>
      <c r="Q7" s="152"/>
      <c r="R7" s="139" t="s">
        <v>4</v>
      </c>
      <c r="S7" s="153"/>
      <c r="T7" s="139" t="s">
        <v>76</v>
      </c>
      <c r="U7" s="153"/>
      <c r="V7" s="139" t="s">
        <v>72</v>
      </c>
      <c r="W7" s="153"/>
      <c r="X7" s="152" t="s">
        <v>4</v>
      </c>
      <c r="Y7" s="152"/>
    </row>
    <row r="8" spans="1:25" s="38" customFormat="1" ht="12" customHeight="1">
      <c r="A8" s="453"/>
      <c r="B8" s="453"/>
      <c r="C8" s="453"/>
      <c r="D8" s="216" t="s">
        <v>68</v>
      </c>
      <c r="E8" s="217"/>
      <c r="F8" s="216" t="s">
        <v>69</v>
      </c>
      <c r="G8" s="217"/>
      <c r="H8" s="216" t="s">
        <v>70</v>
      </c>
      <c r="I8" s="217"/>
      <c r="J8" s="216" t="s">
        <v>71</v>
      </c>
      <c r="K8" s="153"/>
      <c r="L8" s="216" t="s">
        <v>81</v>
      </c>
      <c r="M8" s="153"/>
      <c r="N8" s="216" t="s">
        <v>119</v>
      </c>
      <c r="O8" s="217"/>
      <c r="P8" s="152" t="s">
        <v>73</v>
      </c>
      <c r="Q8" s="152"/>
      <c r="R8" s="139" t="s">
        <v>6</v>
      </c>
      <c r="S8" s="153"/>
      <c r="T8" s="216" t="s">
        <v>119</v>
      </c>
      <c r="U8" s="217"/>
      <c r="V8" s="139" t="s">
        <v>73</v>
      </c>
      <c r="W8" s="153"/>
      <c r="X8" s="152" t="s">
        <v>6</v>
      </c>
      <c r="Y8" s="152"/>
    </row>
    <row r="9" spans="1:25" s="38" customFormat="1" ht="12" customHeight="1">
      <c r="A9" s="453"/>
      <c r="B9" s="453"/>
      <c r="C9" s="453"/>
      <c r="D9" s="139" t="s">
        <v>90</v>
      </c>
      <c r="E9" s="153"/>
      <c r="F9" s="139" t="s">
        <v>108</v>
      </c>
      <c r="G9" s="153"/>
      <c r="H9" s="139" t="s">
        <v>91</v>
      </c>
      <c r="I9" s="153"/>
      <c r="J9" s="139" t="s">
        <v>92</v>
      </c>
      <c r="K9" s="209"/>
      <c r="L9" s="139" t="s">
        <v>93</v>
      </c>
      <c r="M9" s="209"/>
      <c r="N9" s="216" t="s">
        <v>122</v>
      </c>
      <c r="O9" s="217"/>
      <c r="P9" s="309" t="s">
        <v>197</v>
      </c>
      <c r="Q9" s="217"/>
      <c r="R9" s="216" t="s">
        <v>198</v>
      </c>
      <c r="S9" s="217"/>
      <c r="T9" s="139" t="s">
        <v>195</v>
      </c>
      <c r="U9" s="153"/>
      <c r="V9" s="309" t="s">
        <v>197</v>
      </c>
      <c r="W9" s="217"/>
      <c r="X9" s="216" t="s">
        <v>198</v>
      </c>
      <c r="Y9" s="318"/>
    </row>
    <row r="10" spans="1:25" s="38" customFormat="1" ht="12" customHeight="1">
      <c r="A10" s="443"/>
      <c r="B10" s="443"/>
      <c r="C10" s="444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37"/>
      <c r="O10" s="438"/>
      <c r="P10" s="439" t="s">
        <v>10</v>
      </c>
      <c r="Q10" s="440"/>
      <c r="R10" s="439" t="s">
        <v>10</v>
      </c>
      <c r="S10" s="440"/>
      <c r="T10" s="449" t="s">
        <v>118</v>
      </c>
      <c r="U10" s="450"/>
      <c r="V10" s="447" t="s">
        <v>10</v>
      </c>
      <c r="W10" s="448"/>
      <c r="X10" s="445" t="s">
        <v>10</v>
      </c>
      <c r="Y10" s="446"/>
    </row>
    <row r="11" spans="1:25" s="54" customFormat="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s="54" customFormat="1" ht="12" customHeight="1">
      <c r="A12" s="264" t="s">
        <v>15</v>
      </c>
      <c r="C12" s="40"/>
      <c r="D12" s="218"/>
      <c r="E12" s="218"/>
      <c r="F12" s="218"/>
      <c r="G12" s="218"/>
      <c r="H12" s="218"/>
      <c r="I12" s="218"/>
      <c r="J12" s="219"/>
      <c r="K12" s="219"/>
      <c r="L12" s="218"/>
      <c r="M12" s="218"/>
      <c r="N12" s="220"/>
      <c r="O12" s="220"/>
      <c r="P12" s="220"/>
      <c r="Q12" s="220"/>
      <c r="R12" s="131"/>
      <c r="S12" s="40"/>
      <c r="T12" s="225"/>
      <c r="U12" s="40"/>
      <c r="V12" s="149"/>
      <c r="W12" s="40"/>
      <c r="X12" s="131"/>
      <c r="Y12" s="40"/>
    </row>
    <row r="13" spans="1:25" s="54" customFormat="1" ht="12" customHeight="1">
      <c r="A13" s="243">
        <v>2005</v>
      </c>
      <c r="B13" s="243" t="s">
        <v>267</v>
      </c>
      <c r="C13" s="40"/>
      <c r="D13" s="148">
        <v>0.6974333333</v>
      </c>
      <c r="E13" s="40"/>
      <c r="F13" s="148">
        <v>0.3899666667</v>
      </c>
      <c r="G13" s="40"/>
      <c r="H13" s="148">
        <v>0.9171666667</v>
      </c>
      <c r="I13" s="40"/>
      <c r="J13" s="149">
        <v>78.216666667</v>
      </c>
      <c r="K13" s="40"/>
      <c r="L13" s="151">
        <v>0.572</v>
      </c>
      <c r="M13" s="40"/>
      <c r="N13" s="131">
        <v>70.4</v>
      </c>
      <c r="O13" s="40"/>
      <c r="P13" s="131">
        <v>0.1</v>
      </c>
      <c r="Q13" s="40"/>
      <c r="R13" s="131">
        <v>4.5</v>
      </c>
      <c r="S13" s="40"/>
      <c r="T13" s="225">
        <v>1029</v>
      </c>
      <c r="U13" s="40"/>
      <c r="V13" s="131">
        <v>-1.4</v>
      </c>
      <c r="W13" s="40"/>
      <c r="X13" s="131">
        <v>3.5</v>
      </c>
      <c r="Y13" s="40"/>
    </row>
    <row r="14" spans="1:25" s="54" customFormat="1" ht="12" customHeight="1">
      <c r="A14" s="111" t="s">
        <v>2</v>
      </c>
      <c r="B14" s="111"/>
      <c r="C14" s="40"/>
      <c r="D14" s="148"/>
      <c r="E14" s="40"/>
      <c r="F14" s="148"/>
      <c r="G14" s="40"/>
      <c r="H14" s="148"/>
      <c r="I14" s="40"/>
      <c r="J14" s="149"/>
      <c r="K14" s="40"/>
      <c r="L14" s="151"/>
      <c r="M14" s="40"/>
      <c r="N14" s="131"/>
      <c r="O14" s="40"/>
      <c r="P14" s="131"/>
      <c r="Q14" s="40"/>
      <c r="R14" s="131"/>
      <c r="S14" s="40"/>
      <c r="T14" s="225"/>
      <c r="U14" s="40"/>
      <c r="V14" s="131"/>
      <c r="W14" s="40"/>
      <c r="X14" s="131"/>
      <c r="Y14" s="40"/>
    </row>
    <row r="15" spans="1:25" ht="12" customHeight="1">
      <c r="A15" s="111">
        <v>2006</v>
      </c>
      <c r="B15" s="111" t="s">
        <v>270</v>
      </c>
      <c r="C15" s="40"/>
      <c r="D15" s="148">
        <v>0.6912666667</v>
      </c>
      <c r="E15" s="40"/>
      <c r="F15" s="148">
        <v>0.3949666667</v>
      </c>
      <c r="G15" s="40"/>
      <c r="H15" s="148">
        <v>0.9301666667</v>
      </c>
      <c r="I15" s="40"/>
      <c r="J15" s="149">
        <v>81.213333333</v>
      </c>
      <c r="K15" s="40"/>
      <c r="L15" s="151">
        <v>0.5795666667</v>
      </c>
      <c r="M15" s="40"/>
      <c r="N15" s="131">
        <v>71.2</v>
      </c>
      <c r="O15" s="40"/>
      <c r="P15" s="131">
        <v>1.1</v>
      </c>
      <c r="Q15" s="40"/>
      <c r="R15" s="131">
        <v>3.7</v>
      </c>
      <c r="S15" s="40"/>
      <c r="T15" s="225">
        <v>1045.3</v>
      </c>
      <c r="U15" s="40"/>
      <c r="V15" s="131">
        <v>1.6</v>
      </c>
      <c r="W15" s="40"/>
      <c r="X15" s="131">
        <v>3</v>
      </c>
      <c r="Y15" s="40"/>
    </row>
    <row r="16" spans="1:25" ht="12" customHeight="1">
      <c r="A16" s="111" t="s">
        <v>37</v>
      </c>
      <c r="B16" s="111" t="s">
        <v>273</v>
      </c>
      <c r="C16" s="40"/>
      <c r="D16" s="148">
        <v>0.6433</v>
      </c>
      <c r="E16" s="40"/>
      <c r="F16" s="148">
        <v>0.3670333333</v>
      </c>
      <c r="G16" s="40"/>
      <c r="H16" s="148">
        <v>0.8754333333</v>
      </c>
      <c r="I16" s="40"/>
      <c r="J16" s="149">
        <v>75.536666667</v>
      </c>
      <c r="K16" s="40"/>
      <c r="L16" s="148">
        <v>0.5327333333</v>
      </c>
      <c r="M16" s="40"/>
      <c r="N16" s="131">
        <v>66.1</v>
      </c>
      <c r="O16" s="40"/>
      <c r="P16" s="131">
        <v>-7.1</v>
      </c>
      <c r="Q16" s="40"/>
      <c r="R16" s="131">
        <v>-5.8</v>
      </c>
      <c r="S16" s="40"/>
      <c r="T16" s="225">
        <v>982.2</v>
      </c>
      <c r="U16" s="40"/>
      <c r="V16" s="131">
        <v>-6</v>
      </c>
      <c r="W16" s="40"/>
      <c r="X16" s="131">
        <v>-4.7</v>
      </c>
      <c r="Y16" s="40"/>
    </row>
    <row r="17" spans="1:25" ht="12" customHeight="1">
      <c r="A17" s="111" t="s">
        <v>37</v>
      </c>
      <c r="B17" s="111" t="s">
        <v>276</v>
      </c>
      <c r="C17" s="40"/>
      <c r="D17" s="148">
        <v>0.6224</v>
      </c>
      <c r="E17" s="40"/>
      <c r="F17" s="148">
        <v>0.3362666667</v>
      </c>
      <c r="G17" s="40"/>
      <c r="H17" s="148">
        <v>0.8286666667</v>
      </c>
      <c r="I17" s="40"/>
      <c r="J17" s="149">
        <v>71.006666667</v>
      </c>
      <c r="K17" s="40"/>
      <c r="L17" s="148">
        <v>0.4900666667</v>
      </c>
      <c r="M17" s="40"/>
      <c r="N17" s="131">
        <v>62.3</v>
      </c>
      <c r="O17" s="40"/>
      <c r="P17" s="131">
        <v>-5.7</v>
      </c>
      <c r="Q17" s="40"/>
      <c r="R17" s="131">
        <v>-11.3</v>
      </c>
      <c r="S17" s="40"/>
      <c r="T17" s="225">
        <v>912</v>
      </c>
      <c r="U17" s="40"/>
      <c r="V17" s="131">
        <v>-7.2</v>
      </c>
      <c r="W17" s="40"/>
      <c r="X17" s="131">
        <v>-12.6</v>
      </c>
      <c r="Y17" s="40"/>
    </row>
    <row r="18" spans="1:25" ht="12" customHeight="1">
      <c r="A18" s="243" t="s">
        <v>37</v>
      </c>
      <c r="B18" s="243" t="s">
        <v>267</v>
      </c>
      <c r="C18" s="40"/>
      <c r="D18" s="148">
        <v>0.6493333333</v>
      </c>
      <c r="E18" s="40"/>
      <c r="F18" s="148">
        <v>0.3446</v>
      </c>
      <c r="G18" s="40"/>
      <c r="H18" s="148">
        <v>0.8575666667</v>
      </c>
      <c r="I18" s="40"/>
      <c r="J18" s="149">
        <v>76.116666667</v>
      </c>
      <c r="K18" s="40"/>
      <c r="L18" s="148">
        <v>0.5105666667</v>
      </c>
      <c r="M18" s="40"/>
      <c r="N18" s="131">
        <v>65.1</v>
      </c>
      <c r="O18" s="40"/>
      <c r="P18" s="131">
        <v>4.5</v>
      </c>
      <c r="Q18" s="40"/>
      <c r="R18" s="131">
        <v>-7.5</v>
      </c>
      <c r="S18" s="40"/>
      <c r="T18" s="225">
        <v>938.4</v>
      </c>
      <c r="U18" s="40"/>
      <c r="V18" s="131">
        <v>2.9</v>
      </c>
      <c r="W18" s="40"/>
      <c r="X18" s="131">
        <v>-8.8</v>
      </c>
      <c r="Y18" s="40"/>
    </row>
    <row r="19" spans="1:25" ht="12" customHeight="1">
      <c r="A19" s="111" t="s">
        <v>2</v>
      </c>
      <c r="B19" s="111"/>
      <c r="C19" s="40"/>
      <c r="D19" s="148"/>
      <c r="E19" s="40"/>
      <c r="F19" s="148"/>
      <c r="G19" s="40"/>
      <c r="H19" s="148"/>
      <c r="I19" s="40"/>
      <c r="J19" s="149"/>
      <c r="K19" s="40"/>
      <c r="L19" s="148"/>
      <c r="M19" s="40"/>
      <c r="N19" s="131"/>
      <c r="O19" s="40"/>
      <c r="P19" s="131"/>
      <c r="Q19" s="40"/>
      <c r="R19" s="131"/>
      <c r="S19" s="40"/>
      <c r="T19" s="225"/>
      <c r="U19" s="40"/>
      <c r="V19" s="131"/>
      <c r="W19" s="40"/>
      <c r="X19" s="131"/>
      <c r="Y19" s="40"/>
    </row>
    <row r="20" spans="1:25" ht="12" customHeight="1">
      <c r="A20" s="111">
        <v>2007</v>
      </c>
      <c r="B20" s="111" t="s">
        <v>270</v>
      </c>
      <c r="C20" s="40"/>
      <c r="D20" s="148">
        <v>0.6853333333</v>
      </c>
      <c r="E20" s="40"/>
      <c r="F20" s="148">
        <v>0.3525</v>
      </c>
      <c r="G20" s="40"/>
      <c r="H20" s="148">
        <v>0.8783</v>
      </c>
      <c r="I20" s="40"/>
      <c r="J20" s="149">
        <v>81.083333333</v>
      </c>
      <c r="K20" s="40"/>
      <c r="L20" s="148">
        <v>0.5262333333</v>
      </c>
      <c r="M20" s="40"/>
      <c r="N20" s="131">
        <v>67.9</v>
      </c>
      <c r="O20" s="40"/>
      <c r="P20" s="131">
        <v>4.2</v>
      </c>
      <c r="Q20" s="40"/>
      <c r="R20" s="131">
        <v>-4.6</v>
      </c>
      <c r="S20" s="40"/>
      <c r="T20" s="225">
        <v>976.9</v>
      </c>
      <c r="U20" s="40"/>
      <c r="V20" s="131">
        <v>4.1</v>
      </c>
      <c r="W20" s="40"/>
      <c r="X20" s="131">
        <v>-6.5</v>
      </c>
      <c r="Y20" s="40"/>
    </row>
    <row r="21" spans="1:25" ht="12" customHeight="1">
      <c r="A21" s="111" t="s">
        <v>37</v>
      </c>
      <c r="B21" s="111" t="s">
        <v>273</v>
      </c>
      <c r="C21" s="40"/>
      <c r="D21" s="148">
        <v>0.7541666667</v>
      </c>
      <c r="E21" s="40"/>
      <c r="F21" s="148">
        <v>0.384</v>
      </c>
      <c r="G21" s="40"/>
      <c r="H21" s="148">
        <v>0.8785333333</v>
      </c>
      <c r="I21" s="40"/>
      <c r="J21" s="149">
        <v>84.083333333</v>
      </c>
      <c r="K21" s="40"/>
      <c r="L21" s="148">
        <v>0.5316333333</v>
      </c>
      <c r="M21" s="40"/>
      <c r="N21" s="131">
        <v>69.6</v>
      </c>
      <c r="O21" s="40"/>
      <c r="P21" s="131">
        <v>2.4</v>
      </c>
      <c r="Q21" s="40"/>
      <c r="R21" s="131">
        <v>5.2</v>
      </c>
      <c r="S21" s="40"/>
      <c r="T21" s="225">
        <v>997.1</v>
      </c>
      <c r="U21" s="40"/>
      <c r="V21" s="131">
        <v>2.1</v>
      </c>
      <c r="W21" s="40"/>
      <c r="X21" s="131">
        <v>1.5</v>
      </c>
      <c r="Y21" s="40"/>
    </row>
    <row r="22" spans="1:25" ht="12" customHeight="1">
      <c r="A22" s="111" t="s">
        <v>37</v>
      </c>
      <c r="B22" s="111" t="s">
        <v>276</v>
      </c>
      <c r="C22" s="40"/>
      <c r="D22" s="148">
        <v>0.7814666667</v>
      </c>
      <c r="E22" s="40"/>
      <c r="F22" s="148">
        <v>0.3892333333</v>
      </c>
      <c r="G22" s="40"/>
      <c r="H22" s="148">
        <v>0.8904666667</v>
      </c>
      <c r="I22" s="40"/>
      <c r="J22" s="149">
        <v>89.766666667</v>
      </c>
      <c r="K22" s="40"/>
      <c r="L22" s="148">
        <v>0.5513</v>
      </c>
      <c r="M22" s="40"/>
      <c r="N22" s="131">
        <v>73.4</v>
      </c>
      <c r="O22" s="40"/>
      <c r="P22" s="131">
        <v>5.6</v>
      </c>
      <c r="Q22" s="40"/>
      <c r="R22" s="131">
        <v>17.8</v>
      </c>
      <c r="S22" s="40"/>
      <c r="T22" s="225">
        <v>1047.5</v>
      </c>
      <c r="U22" s="40"/>
      <c r="V22" s="131">
        <v>5.1</v>
      </c>
      <c r="W22" s="40"/>
      <c r="X22" s="131">
        <v>14.9</v>
      </c>
      <c r="Y22" s="40"/>
    </row>
    <row r="23" spans="1:25" ht="12" customHeight="1">
      <c r="A23" s="243" t="s">
        <v>37</v>
      </c>
      <c r="B23" s="243" t="s">
        <v>267</v>
      </c>
      <c r="C23" s="40"/>
      <c r="D23" s="148">
        <v>0.7354</v>
      </c>
      <c r="E23" s="40"/>
      <c r="F23" s="148">
        <v>0.3632666667</v>
      </c>
      <c r="G23" s="40"/>
      <c r="H23" s="148">
        <v>0.8574</v>
      </c>
      <c r="I23" s="40"/>
      <c r="J23" s="149">
        <v>85.27</v>
      </c>
      <c r="K23" s="40"/>
      <c r="L23" s="148">
        <v>0.5285666667</v>
      </c>
      <c r="M23" s="40"/>
      <c r="N23" s="131">
        <v>69.9</v>
      </c>
      <c r="O23" s="40"/>
      <c r="P23" s="131">
        <v>-4.8</v>
      </c>
      <c r="Q23" s="40"/>
      <c r="R23" s="131">
        <v>7.3</v>
      </c>
      <c r="S23" s="40"/>
      <c r="T23" s="225">
        <v>1018</v>
      </c>
      <c r="U23" s="40"/>
      <c r="V23" s="131">
        <v>-2.8</v>
      </c>
      <c r="W23" s="40"/>
      <c r="X23" s="131">
        <v>8.5</v>
      </c>
      <c r="Y23" s="40"/>
    </row>
    <row r="24" spans="1:25" ht="12" customHeight="1">
      <c r="A24" s="111" t="s">
        <v>2</v>
      </c>
      <c r="B24" s="111"/>
      <c r="C24" s="40"/>
      <c r="D24" s="148"/>
      <c r="E24" s="40"/>
      <c r="F24" s="148"/>
      <c r="G24" s="40"/>
      <c r="H24" s="148"/>
      <c r="I24" s="40"/>
      <c r="J24" s="149"/>
      <c r="K24" s="40"/>
      <c r="L24" s="148"/>
      <c r="M24" s="40"/>
      <c r="N24" s="131"/>
      <c r="O24" s="40"/>
      <c r="P24" s="131"/>
      <c r="Q24" s="40"/>
      <c r="R24" s="131"/>
      <c r="S24" s="40"/>
      <c r="T24" s="225"/>
      <c r="U24" s="40"/>
      <c r="V24" s="131"/>
      <c r="W24" s="40"/>
      <c r="X24" s="131"/>
      <c r="Y24" s="40"/>
    </row>
    <row r="25" spans="1:25" ht="12" customHeight="1">
      <c r="A25" s="111">
        <v>2008</v>
      </c>
      <c r="B25" s="111" t="s">
        <v>270</v>
      </c>
      <c r="C25" s="40"/>
      <c r="D25" s="148">
        <v>0.7676</v>
      </c>
      <c r="E25" s="40"/>
      <c r="F25" s="148">
        <v>0.3801</v>
      </c>
      <c r="G25" s="40"/>
      <c r="H25" s="148">
        <v>0.8689333333</v>
      </c>
      <c r="I25" s="40"/>
      <c r="J25" s="149">
        <v>84.706666667</v>
      </c>
      <c r="K25" s="40"/>
      <c r="L25" s="148">
        <v>0.5239</v>
      </c>
      <c r="M25" s="40"/>
      <c r="N25" s="131">
        <v>71</v>
      </c>
      <c r="O25" s="40"/>
      <c r="P25" s="131">
        <v>1.6</v>
      </c>
      <c r="Q25" s="40"/>
      <c r="R25" s="131">
        <v>4.6</v>
      </c>
      <c r="S25" s="40"/>
      <c r="T25" s="225">
        <v>1018.8</v>
      </c>
      <c r="U25" s="40"/>
      <c r="V25" s="131">
        <v>0.1</v>
      </c>
      <c r="W25" s="40"/>
      <c r="X25" s="131">
        <v>4.3</v>
      </c>
      <c r="Y25" s="40"/>
    </row>
    <row r="26" spans="1:25" ht="12" customHeight="1">
      <c r="A26" s="111" t="s">
        <v>37</v>
      </c>
      <c r="B26" s="111" t="s">
        <v>273</v>
      </c>
      <c r="C26" s="40"/>
      <c r="D26" s="148">
        <v>0.7965</v>
      </c>
      <c r="E26" s="40"/>
      <c r="F26" s="148">
        <v>0.4017666667</v>
      </c>
      <c r="G26" s="40"/>
      <c r="H26" s="148">
        <v>0.8634</v>
      </c>
      <c r="I26" s="40"/>
      <c r="J26" s="149">
        <v>82.476666667</v>
      </c>
      <c r="K26" s="40"/>
      <c r="L26" s="148">
        <v>0.5196666667</v>
      </c>
      <c r="M26" s="40"/>
      <c r="N26" s="131">
        <v>71.6</v>
      </c>
      <c r="O26" s="40"/>
      <c r="P26" s="131">
        <v>0.8</v>
      </c>
      <c r="Q26" s="40"/>
      <c r="R26" s="131">
        <v>3</v>
      </c>
      <c r="S26" s="40"/>
      <c r="T26" s="225">
        <v>1035.4</v>
      </c>
      <c r="U26" s="40"/>
      <c r="V26" s="131">
        <v>1.6</v>
      </c>
      <c r="W26" s="40"/>
      <c r="X26" s="131">
        <v>3.8</v>
      </c>
      <c r="Y26" s="40"/>
    </row>
    <row r="27" spans="1:25" ht="12" customHeight="1">
      <c r="A27" s="111" t="s">
        <v>37</v>
      </c>
      <c r="B27" s="111" t="s">
        <v>276</v>
      </c>
      <c r="C27" s="40"/>
      <c r="D27" s="148">
        <v>0.7643</v>
      </c>
      <c r="E27" s="40"/>
      <c r="F27" s="148">
        <v>0.3873</v>
      </c>
      <c r="G27" s="40"/>
      <c r="H27" s="148">
        <v>0.8011</v>
      </c>
      <c r="I27" s="40"/>
      <c r="J27" s="149">
        <v>80.993333333</v>
      </c>
      <c r="K27" s="40"/>
      <c r="L27" s="148">
        <v>0.4890333333</v>
      </c>
      <c r="M27" s="40"/>
      <c r="N27" s="131">
        <v>68.2</v>
      </c>
      <c r="O27" s="40"/>
      <c r="P27" s="131">
        <v>-4.8</v>
      </c>
      <c r="Q27" s="40"/>
      <c r="R27" s="131">
        <v>-7.1</v>
      </c>
      <c r="S27" s="40"/>
      <c r="T27" s="225">
        <v>993.7</v>
      </c>
      <c r="U27" s="40"/>
      <c r="V27" s="131">
        <v>-4</v>
      </c>
      <c r="W27" s="40"/>
      <c r="X27" s="131">
        <v>-5.1</v>
      </c>
      <c r="Y27" s="40"/>
    </row>
    <row r="28" spans="1:25" ht="12" customHeight="1">
      <c r="A28" s="243" t="s">
        <v>37</v>
      </c>
      <c r="B28" s="243" t="s">
        <v>267</v>
      </c>
      <c r="C28" s="40"/>
      <c r="D28" s="148">
        <v>0.6662333333</v>
      </c>
      <c r="E28" s="40"/>
      <c r="F28" s="148">
        <v>0.3702</v>
      </c>
      <c r="G28" s="40"/>
      <c r="H28" s="148">
        <v>0.8354666667</v>
      </c>
      <c r="I28" s="40"/>
      <c r="J28" s="149">
        <v>70.533333333</v>
      </c>
      <c r="K28" s="40"/>
      <c r="L28" s="148">
        <v>0.4671666667</v>
      </c>
      <c r="M28" s="40"/>
      <c r="N28" s="131">
        <v>63.4</v>
      </c>
      <c r="O28" s="40"/>
      <c r="P28" s="131">
        <v>-7.1</v>
      </c>
      <c r="Q28" s="40"/>
      <c r="R28" s="131">
        <v>-9.4</v>
      </c>
      <c r="S28" s="40"/>
      <c r="T28" s="225">
        <v>932.5</v>
      </c>
      <c r="U28" s="40"/>
      <c r="V28" s="131">
        <v>-6.2</v>
      </c>
      <c r="W28" s="40"/>
      <c r="X28" s="131">
        <v>-8.4</v>
      </c>
      <c r="Y28" s="40"/>
    </row>
    <row r="29" spans="1:25" ht="15" customHeight="1">
      <c r="A29" s="111"/>
      <c r="B29" s="111"/>
      <c r="C29" s="40"/>
      <c r="D29" s="148"/>
      <c r="E29" s="40"/>
      <c r="F29" s="148"/>
      <c r="G29" s="40"/>
      <c r="H29" s="148"/>
      <c r="I29" s="40"/>
      <c r="J29" s="149"/>
      <c r="K29" s="40"/>
      <c r="L29" s="148"/>
      <c r="M29" s="40"/>
      <c r="N29" s="131"/>
      <c r="O29" s="40"/>
      <c r="P29" s="131"/>
      <c r="Q29" s="40"/>
      <c r="R29" s="131"/>
      <c r="S29" s="40"/>
      <c r="T29" s="225"/>
      <c r="U29" s="40"/>
      <c r="V29" s="131"/>
      <c r="W29" s="40"/>
      <c r="X29" s="131"/>
      <c r="Y29" s="40"/>
    </row>
    <row r="30" spans="1:25" ht="12" customHeight="1">
      <c r="A30" s="292" t="s">
        <v>173</v>
      </c>
      <c r="C30" s="40"/>
      <c r="D30" s="148"/>
      <c r="E30" s="40"/>
      <c r="F30" s="148"/>
      <c r="G30" s="40"/>
      <c r="H30" s="148"/>
      <c r="I30" s="40"/>
      <c r="J30" s="149"/>
      <c r="K30" s="40"/>
      <c r="L30" s="148"/>
      <c r="M30" s="40"/>
      <c r="N30" s="131"/>
      <c r="O30" s="40"/>
      <c r="P30" s="131"/>
      <c r="Q30" s="40"/>
      <c r="R30" s="131"/>
      <c r="S30" s="40"/>
      <c r="T30" s="225"/>
      <c r="U30" s="40"/>
      <c r="V30" s="131"/>
      <c r="W30" s="40"/>
      <c r="X30" s="131"/>
      <c r="Y30" s="40"/>
    </row>
    <row r="31" spans="1:25" ht="12" customHeight="1">
      <c r="A31" s="243">
        <v>2006</v>
      </c>
      <c r="B31" s="243" t="s">
        <v>267</v>
      </c>
      <c r="C31" s="40"/>
      <c r="D31" s="148">
        <v>0.6604</v>
      </c>
      <c r="E31" s="40"/>
      <c r="F31" s="148">
        <v>0.3523</v>
      </c>
      <c r="G31" s="40"/>
      <c r="H31" s="148">
        <v>0.8776</v>
      </c>
      <c r="I31" s="40"/>
      <c r="J31" s="149">
        <v>78.35</v>
      </c>
      <c r="K31" s="40"/>
      <c r="L31" s="148">
        <v>0.5234</v>
      </c>
      <c r="M31" s="40"/>
      <c r="N31" s="131">
        <v>66.6</v>
      </c>
      <c r="O31" s="40"/>
      <c r="P31" s="131">
        <v>1.5</v>
      </c>
      <c r="Q31" s="40"/>
      <c r="R31" s="131">
        <v>-6.3</v>
      </c>
      <c r="S31" s="40"/>
      <c r="T31" s="225">
        <v>958.9</v>
      </c>
      <c r="U31" s="40"/>
      <c r="V31" s="131">
        <v>1.8</v>
      </c>
      <c r="W31" s="40"/>
      <c r="X31" s="131">
        <v>-7.7</v>
      </c>
      <c r="Y31" s="40"/>
    </row>
    <row r="32" spans="1:25" ht="12" customHeight="1">
      <c r="A32" s="111" t="s">
        <v>37</v>
      </c>
      <c r="B32" s="111" t="s">
        <v>268</v>
      </c>
      <c r="C32" s="40"/>
      <c r="D32" s="148">
        <v>0.6689</v>
      </c>
      <c r="E32" s="40"/>
      <c r="F32" s="148">
        <v>0.3502</v>
      </c>
      <c r="G32" s="40"/>
      <c r="H32" s="148">
        <v>0.8661</v>
      </c>
      <c r="I32" s="40"/>
      <c r="J32" s="149">
        <v>78.49</v>
      </c>
      <c r="K32" s="40"/>
      <c r="L32" s="148">
        <v>0.5197</v>
      </c>
      <c r="M32" s="40"/>
      <c r="N32" s="131">
        <v>66.6</v>
      </c>
      <c r="O32" s="40"/>
      <c r="P32" s="131">
        <v>0</v>
      </c>
      <c r="Q32" s="40"/>
      <c r="R32" s="131">
        <v>-6.8</v>
      </c>
      <c r="S32" s="40"/>
      <c r="T32" s="225">
        <v>969.5</v>
      </c>
      <c r="U32" s="40"/>
      <c r="V32" s="131">
        <v>1.1</v>
      </c>
      <c r="W32" s="40"/>
      <c r="X32" s="131">
        <v>-7.5</v>
      </c>
      <c r="Y32" s="40"/>
    </row>
    <row r="33" spans="1:25" ht="12" customHeight="1">
      <c r="A33" s="111" t="s">
        <v>37</v>
      </c>
      <c r="B33" s="111" t="s">
        <v>269</v>
      </c>
      <c r="C33" s="40"/>
      <c r="D33" s="148">
        <v>0.6918</v>
      </c>
      <c r="E33" s="40"/>
      <c r="F33" s="148">
        <v>0.3523</v>
      </c>
      <c r="G33" s="40"/>
      <c r="H33" s="148">
        <v>0.8805</v>
      </c>
      <c r="I33" s="40"/>
      <c r="J33" s="149">
        <v>81.01</v>
      </c>
      <c r="K33" s="40"/>
      <c r="L33" s="148">
        <v>0.5237</v>
      </c>
      <c r="M33" s="40"/>
      <c r="N33" s="131">
        <v>68</v>
      </c>
      <c r="O33" s="40"/>
      <c r="P33" s="131">
        <v>2.2</v>
      </c>
      <c r="Q33" s="40"/>
      <c r="R33" s="131">
        <v>-5.4</v>
      </c>
      <c r="S33" s="40"/>
      <c r="T33" s="225">
        <v>970.6</v>
      </c>
      <c r="U33" s="40"/>
      <c r="V33" s="131">
        <v>0.1</v>
      </c>
      <c r="W33" s="40"/>
      <c r="X33" s="131">
        <v>-8.3</v>
      </c>
      <c r="Y33" s="40"/>
    </row>
    <row r="34" spans="1:25" ht="12" customHeight="1">
      <c r="A34" s="111" t="s">
        <v>2</v>
      </c>
      <c r="B34" s="111"/>
      <c r="C34" s="40"/>
      <c r="D34" s="148"/>
      <c r="E34" s="40"/>
      <c r="F34" s="148"/>
      <c r="G34" s="40"/>
      <c r="H34" s="148"/>
      <c r="I34" s="40"/>
      <c r="J34" s="149"/>
      <c r="K34" s="40"/>
      <c r="L34" s="148"/>
      <c r="M34" s="40"/>
      <c r="N34" s="131"/>
      <c r="O34" s="40"/>
      <c r="P34" s="131"/>
      <c r="Q34" s="40"/>
      <c r="R34" s="131"/>
      <c r="S34" s="40"/>
      <c r="T34" s="225"/>
      <c r="U34" s="40"/>
      <c r="V34" s="131"/>
      <c r="W34" s="40"/>
      <c r="X34" s="131"/>
      <c r="Y34" s="40"/>
    </row>
    <row r="35" spans="1:25" ht="12" customHeight="1">
      <c r="A35" s="111">
        <v>2007</v>
      </c>
      <c r="B35" s="111" t="s">
        <v>270</v>
      </c>
      <c r="C35" s="40"/>
      <c r="D35" s="148">
        <v>0.6953</v>
      </c>
      <c r="E35" s="40"/>
      <c r="F35" s="148">
        <v>0.355</v>
      </c>
      <c r="G35" s="40"/>
      <c r="H35" s="148">
        <v>0.8883</v>
      </c>
      <c r="I35" s="40"/>
      <c r="J35" s="149">
        <v>83.75</v>
      </c>
      <c r="K35" s="40"/>
      <c r="L35" s="148">
        <v>0.5353</v>
      </c>
      <c r="M35" s="40"/>
      <c r="N35" s="131">
        <v>69.1</v>
      </c>
      <c r="O35" s="40"/>
      <c r="P35" s="131">
        <v>1.5</v>
      </c>
      <c r="Q35" s="40"/>
      <c r="R35" s="131">
        <v>-1.5</v>
      </c>
      <c r="S35" s="40"/>
      <c r="T35" s="225">
        <v>990.6</v>
      </c>
      <c r="U35" s="40"/>
      <c r="V35" s="131">
        <v>2.1</v>
      </c>
      <c r="W35" s="40"/>
      <c r="X35" s="131">
        <v>-3.8</v>
      </c>
      <c r="Y35" s="40"/>
    </row>
    <row r="36" spans="1:25" ht="12" customHeight="1">
      <c r="A36" s="111" t="s">
        <v>37</v>
      </c>
      <c r="B36" s="111" t="s">
        <v>271</v>
      </c>
      <c r="C36" s="40"/>
      <c r="D36" s="148">
        <v>0.6939</v>
      </c>
      <c r="E36" s="40"/>
      <c r="F36" s="148">
        <v>0.3542</v>
      </c>
      <c r="G36" s="40"/>
      <c r="H36" s="148">
        <v>0.8865</v>
      </c>
      <c r="I36" s="40"/>
      <c r="J36" s="149">
        <v>83.65</v>
      </c>
      <c r="K36" s="40"/>
      <c r="L36" s="148">
        <v>0.5303</v>
      </c>
      <c r="M36" s="40"/>
      <c r="N36" s="131">
        <v>68.8</v>
      </c>
      <c r="O36" s="40"/>
      <c r="P36" s="131">
        <v>-0.4</v>
      </c>
      <c r="Q36" s="40"/>
      <c r="R36" s="131">
        <v>-0.7</v>
      </c>
      <c r="S36" s="40"/>
      <c r="T36" s="225">
        <v>991.3</v>
      </c>
      <c r="U36" s="40"/>
      <c r="V36" s="131">
        <v>0.1</v>
      </c>
      <c r="W36" s="40"/>
      <c r="X36" s="131">
        <v>-2.6</v>
      </c>
      <c r="Y36" s="40"/>
    </row>
    <row r="37" spans="1:25" ht="12" customHeight="1">
      <c r="A37" s="243" t="s">
        <v>37</v>
      </c>
      <c r="B37" s="243" t="s">
        <v>272</v>
      </c>
      <c r="C37" s="40"/>
      <c r="D37" s="148">
        <v>0.7718</v>
      </c>
      <c r="E37" s="40"/>
      <c r="F37" s="148">
        <v>0.3921</v>
      </c>
      <c r="G37" s="40"/>
      <c r="H37" s="148">
        <v>0.8758</v>
      </c>
      <c r="I37" s="40"/>
      <c r="J37" s="149">
        <v>83.17</v>
      </c>
      <c r="K37" s="40"/>
      <c r="L37" s="148">
        <v>0.5244</v>
      </c>
      <c r="M37" s="40"/>
      <c r="N37" s="131">
        <v>68.6</v>
      </c>
      <c r="O37" s="40"/>
      <c r="P37" s="131">
        <v>-0.3</v>
      </c>
      <c r="Q37" s="40"/>
      <c r="R37" s="131">
        <v>4.5</v>
      </c>
      <c r="S37" s="40"/>
      <c r="T37" s="225">
        <v>995</v>
      </c>
      <c r="U37" s="40"/>
      <c r="V37" s="131">
        <v>0.4</v>
      </c>
      <c r="W37" s="40"/>
      <c r="X37" s="131">
        <v>-0.2</v>
      </c>
      <c r="Y37" s="40"/>
    </row>
    <row r="38" spans="1:25" ht="12" customHeight="1">
      <c r="A38" s="111" t="s">
        <v>37</v>
      </c>
      <c r="B38" s="111" t="s">
        <v>273</v>
      </c>
      <c r="C38" s="40"/>
      <c r="D38" s="148">
        <v>0.7968</v>
      </c>
      <c r="E38" s="40"/>
      <c r="F38" s="148">
        <v>0.4057</v>
      </c>
      <c r="G38" s="40"/>
      <c r="H38" s="148">
        <v>0.8733</v>
      </c>
      <c r="I38" s="40"/>
      <c r="J38" s="149">
        <v>85.43</v>
      </c>
      <c r="K38" s="40"/>
      <c r="L38" s="148">
        <v>0.5402</v>
      </c>
      <c r="M38" s="40"/>
      <c r="N38" s="131">
        <v>71.3</v>
      </c>
      <c r="O38" s="40"/>
      <c r="P38" s="131">
        <v>3.9</v>
      </c>
      <c r="Q38" s="40"/>
      <c r="R38" s="131">
        <v>12.3</v>
      </c>
      <c r="S38" s="40"/>
      <c r="T38" s="225">
        <v>1004.8</v>
      </c>
      <c r="U38" s="40"/>
      <c r="V38" s="131">
        <v>1</v>
      </c>
      <c r="W38" s="40"/>
      <c r="X38" s="131">
        <v>7.8</v>
      </c>
      <c r="Y38" s="40"/>
    </row>
    <row r="39" spans="1:25" ht="12" customHeight="1">
      <c r="A39" s="111" t="s">
        <v>37</v>
      </c>
      <c r="B39" s="111" t="s">
        <v>274</v>
      </c>
      <c r="C39" s="40"/>
      <c r="D39" s="148">
        <v>0.8027</v>
      </c>
      <c r="E39" s="40"/>
      <c r="F39" s="148">
        <v>0.4007</v>
      </c>
      <c r="G39" s="40"/>
      <c r="H39" s="148">
        <v>0.8669</v>
      </c>
      <c r="I39" s="40"/>
      <c r="J39" s="149">
        <v>81.06</v>
      </c>
      <c r="K39" s="40"/>
      <c r="L39" s="148">
        <v>0.5176</v>
      </c>
      <c r="M39" s="40"/>
      <c r="N39" s="131">
        <v>71.3</v>
      </c>
      <c r="O39" s="40"/>
      <c r="P39" s="131">
        <v>0</v>
      </c>
      <c r="Q39" s="40"/>
      <c r="R39" s="131">
        <v>13.6</v>
      </c>
      <c r="S39" s="40"/>
      <c r="T39" s="225">
        <v>1034.7</v>
      </c>
      <c r="U39" s="40"/>
      <c r="V39" s="131">
        <v>3</v>
      </c>
      <c r="W39" s="40"/>
      <c r="X39" s="131">
        <v>12.9</v>
      </c>
      <c r="Y39" s="40"/>
    </row>
    <row r="40" spans="1:25" ht="12" customHeight="1">
      <c r="A40" s="111" t="s">
        <v>37</v>
      </c>
      <c r="B40" s="111" t="s">
        <v>275</v>
      </c>
      <c r="C40" s="40"/>
      <c r="D40" s="148">
        <v>0.7559</v>
      </c>
      <c r="E40" s="40"/>
      <c r="F40" s="148">
        <v>0.3806</v>
      </c>
      <c r="G40" s="40"/>
      <c r="H40" s="148">
        <v>0.898</v>
      </c>
      <c r="I40" s="40"/>
      <c r="J40" s="149">
        <v>92.66</v>
      </c>
      <c r="K40" s="40"/>
      <c r="L40" s="148">
        <v>0.5634</v>
      </c>
      <c r="M40" s="40"/>
      <c r="N40" s="131">
        <v>73.6</v>
      </c>
      <c r="O40" s="40"/>
      <c r="P40" s="131">
        <v>3.2</v>
      </c>
      <c r="Q40" s="40"/>
      <c r="R40" s="131">
        <v>18.1</v>
      </c>
      <c r="S40" s="40"/>
      <c r="T40" s="225">
        <v>1031.2</v>
      </c>
      <c r="U40" s="40"/>
      <c r="V40" s="131">
        <v>-0.3</v>
      </c>
      <c r="W40" s="40"/>
      <c r="X40" s="131">
        <v>12.6</v>
      </c>
      <c r="Y40" s="40"/>
    </row>
    <row r="41" spans="1:25" ht="12" customHeight="1">
      <c r="A41" s="111" t="s">
        <v>37</v>
      </c>
      <c r="B41" s="111" t="s">
        <v>276</v>
      </c>
      <c r="C41" s="40"/>
      <c r="D41" s="148">
        <v>0.7858</v>
      </c>
      <c r="E41" s="40"/>
      <c r="F41" s="148">
        <v>0.3864</v>
      </c>
      <c r="G41" s="40"/>
      <c r="H41" s="148">
        <v>0.9065</v>
      </c>
      <c r="I41" s="40"/>
      <c r="J41" s="149">
        <v>95.58</v>
      </c>
      <c r="K41" s="40"/>
      <c r="L41" s="148">
        <v>0.5729</v>
      </c>
      <c r="M41" s="40"/>
      <c r="N41" s="131">
        <v>75.4</v>
      </c>
      <c r="O41" s="40"/>
      <c r="P41" s="131">
        <v>2.5</v>
      </c>
      <c r="Q41" s="40"/>
      <c r="R41" s="131">
        <v>21.7</v>
      </c>
      <c r="S41" s="40"/>
      <c r="T41" s="225">
        <v>1076.5</v>
      </c>
      <c r="U41" s="40"/>
      <c r="V41" s="131">
        <v>4.4</v>
      </c>
      <c r="W41" s="40"/>
      <c r="X41" s="131">
        <v>19.1</v>
      </c>
      <c r="Y41" s="40"/>
    </row>
    <row r="42" spans="1:25" ht="12" customHeight="1">
      <c r="A42" s="111" t="s">
        <v>37</v>
      </c>
      <c r="B42" s="111" t="s">
        <v>277</v>
      </c>
      <c r="C42" s="40"/>
      <c r="D42" s="148">
        <v>0.7285</v>
      </c>
      <c r="E42" s="40"/>
      <c r="F42" s="148">
        <v>0.3622</v>
      </c>
      <c r="G42" s="40"/>
      <c r="H42" s="148">
        <v>0.8766</v>
      </c>
      <c r="I42" s="40"/>
      <c r="J42" s="149">
        <v>85.16</v>
      </c>
      <c r="K42" s="40"/>
      <c r="L42" s="148">
        <v>0.5347</v>
      </c>
      <c r="M42" s="40"/>
      <c r="N42" s="131">
        <v>70.2</v>
      </c>
      <c r="O42" s="40"/>
      <c r="P42" s="131">
        <v>-6.9</v>
      </c>
      <c r="Q42" s="40"/>
      <c r="R42" s="131">
        <v>11.1</v>
      </c>
      <c r="S42" s="40"/>
      <c r="T42" s="225">
        <v>1057</v>
      </c>
      <c r="U42" s="40"/>
      <c r="V42" s="131">
        <v>-1.8</v>
      </c>
      <c r="W42" s="40"/>
      <c r="X42" s="131">
        <v>15.6</v>
      </c>
      <c r="Y42" s="40"/>
    </row>
    <row r="43" spans="1:25" ht="12" customHeight="1">
      <c r="A43" s="111" t="s">
        <v>37</v>
      </c>
      <c r="B43" s="111" t="s">
        <v>278</v>
      </c>
      <c r="C43" s="40"/>
      <c r="D43" s="148">
        <v>0.7171</v>
      </c>
      <c r="E43" s="40"/>
      <c r="F43" s="148">
        <v>0.3554</v>
      </c>
      <c r="G43" s="40"/>
      <c r="H43" s="148">
        <v>0.8492</v>
      </c>
      <c r="I43" s="40"/>
      <c r="J43" s="149">
        <v>82.48</v>
      </c>
      <c r="K43" s="40"/>
      <c r="L43" s="148">
        <v>0.5162</v>
      </c>
      <c r="M43" s="40"/>
      <c r="N43" s="131">
        <v>68.3</v>
      </c>
      <c r="O43" s="40"/>
      <c r="P43" s="131">
        <v>-2.6</v>
      </c>
      <c r="Q43" s="40"/>
      <c r="R43" s="131">
        <v>4.1</v>
      </c>
      <c r="S43" s="40"/>
      <c r="T43" s="225">
        <v>988.2</v>
      </c>
      <c r="U43" s="40"/>
      <c r="V43" s="131">
        <v>-6.5</v>
      </c>
      <c r="W43" s="40"/>
      <c r="X43" s="131">
        <v>4.9</v>
      </c>
      <c r="Y43" s="40"/>
    </row>
    <row r="44" spans="1:25" ht="12" customHeight="1">
      <c r="A44" s="111" t="s">
        <v>37</v>
      </c>
      <c r="B44" s="111" t="s">
        <v>267</v>
      </c>
      <c r="C44" s="40"/>
      <c r="D44" s="148">
        <v>0.7606</v>
      </c>
      <c r="E44" s="40"/>
      <c r="F44" s="148">
        <v>0.3722</v>
      </c>
      <c r="G44" s="40"/>
      <c r="H44" s="148">
        <v>0.8464</v>
      </c>
      <c r="I44" s="40"/>
      <c r="J44" s="149">
        <v>88.17</v>
      </c>
      <c r="K44" s="40"/>
      <c r="L44" s="148">
        <v>0.5348</v>
      </c>
      <c r="M44" s="40"/>
      <c r="N44" s="131">
        <v>71.2</v>
      </c>
      <c r="O44" s="40"/>
      <c r="P44" s="131">
        <v>4.2</v>
      </c>
      <c r="Q44" s="40"/>
      <c r="R44" s="131">
        <v>6.9</v>
      </c>
      <c r="S44" s="40"/>
      <c r="T44" s="225">
        <v>1008.8</v>
      </c>
      <c r="U44" s="40"/>
      <c r="V44" s="131">
        <v>2.1</v>
      </c>
      <c r="W44" s="40"/>
      <c r="X44" s="131">
        <v>5.2</v>
      </c>
      <c r="Y44" s="40"/>
    </row>
    <row r="45" spans="1:25" ht="12" customHeight="1">
      <c r="A45" s="111" t="s">
        <v>37</v>
      </c>
      <c r="B45" s="111" t="s">
        <v>268</v>
      </c>
      <c r="C45" s="40"/>
      <c r="D45" s="148">
        <v>0.7624</v>
      </c>
      <c r="E45" s="40"/>
      <c r="F45" s="148">
        <v>0.3681</v>
      </c>
      <c r="G45" s="40"/>
      <c r="H45" s="148">
        <v>0.8499</v>
      </c>
      <c r="I45" s="40"/>
      <c r="J45" s="149">
        <v>84.69</v>
      </c>
      <c r="K45" s="40"/>
      <c r="L45" s="148">
        <v>0.5197</v>
      </c>
      <c r="M45" s="40"/>
      <c r="N45" s="131">
        <v>70.3</v>
      </c>
      <c r="O45" s="40"/>
      <c r="P45" s="131">
        <v>-1.4</v>
      </c>
      <c r="Q45" s="40"/>
      <c r="R45" s="131">
        <v>5.5</v>
      </c>
      <c r="S45" s="40"/>
      <c r="T45" s="225">
        <v>1017.8</v>
      </c>
      <c r="U45" s="40"/>
      <c r="V45" s="131">
        <v>0.9</v>
      </c>
      <c r="W45" s="40"/>
      <c r="X45" s="131">
        <v>5</v>
      </c>
      <c r="Y45" s="40"/>
    </row>
    <row r="46" spans="1:25" ht="12" customHeight="1">
      <c r="A46" s="111" t="s">
        <v>37</v>
      </c>
      <c r="B46" s="111" t="s">
        <v>269</v>
      </c>
      <c r="C46" s="40"/>
      <c r="D46" s="148">
        <v>0.7686</v>
      </c>
      <c r="E46" s="40"/>
      <c r="F46" s="148">
        <v>0.3801</v>
      </c>
      <c r="G46" s="40"/>
      <c r="H46" s="148">
        <v>0.8811</v>
      </c>
      <c r="I46" s="40"/>
      <c r="J46" s="149">
        <v>86.26</v>
      </c>
      <c r="K46" s="40"/>
      <c r="L46" s="148">
        <v>0.5276</v>
      </c>
      <c r="M46" s="40"/>
      <c r="N46" s="131">
        <v>71.6</v>
      </c>
      <c r="O46" s="40"/>
      <c r="P46" s="131">
        <v>1.9</v>
      </c>
      <c r="Q46" s="40"/>
      <c r="R46" s="131">
        <v>5.2</v>
      </c>
      <c r="S46" s="40"/>
      <c r="T46" s="225">
        <v>1018.7</v>
      </c>
      <c r="U46" s="40"/>
      <c r="V46" s="131">
        <v>0.1</v>
      </c>
      <c r="W46" s="40"/>
      <c r="X46" s="131">
        <v>5</v>
      </c>
      <c r="Y46" s="40"/>
    </row>
    <row r="47" spans="1:25" ht="12" customHeight="1">
      <c r="A47" s="111" t="s">
        <v>2</v>
      </c>
      <c r="B47" s="111"/>
      <c r="C47" s="40"/>
      <c r="D47" s="148"/>
      <c r="E47" s="40"/>
      <c r="F47" s="148"/>
      <c r="G47" s="40"/>
      <c r="H47" s="148"/>
      <c r="I47" s="40"/>
      <c r="J47" s="149"/>
      <c r="K47" s="40"/>
      <c r="L47" s="148"/>
      <c r="M47" s="40"/>
      <c r="N47" s="131"/>
      <c r="O47" s="40"/>
      <c r="P47" s="131"/>
      <c r="Q47" s="40"/>
      <c r="R47" s="131"/>
      <c r="S47" s="40"/>
      <c r="T47" s="225"/>
      <c r="U47" s="40"/>
      <c r="V47" s="131"/>
      <c r="W47" s="40"/>
      <c r="X47" s="131"/>
      <c r="Y47" s="40"/>
    </row>
    <row r="48" spans="1:25" ht="12" customHeight="1">
      <c r="A48" s="111">
        <v>2008</v>
      </c>
      <c r="B48" s="111" t="s">
        <v>270</v>
      </c>
      <c r="C48" s="40"/>
      <c r="D48" s="148">
        <v>0.7718</v>
      </c>
      <c r="E48" s="40"/>
      <c r="F48" s="148">
        <v>0.3921</v>
      </c>
      <c r="G48" s="40"/>
      <c r="H48" s="148">
        <v>0.8758</v>
      </c>
      <c r="I48" s="40"/>
      <c r="J48" s="149">
        <v>83.17</v>
      </c>
      <c r="K48" s="40"/>
      <c r="L48" s="148">
        <v>0.5244</v>
      </c>
      <c r="M48" s="40"/>
      <c r="N48" s="131">
        <v>71.2</v>
      </c>
      <c r="O48" s="40"/>
      <c r="P48" s="131">
        <v>-0.5</v>
      </c>
      <c r="Q48" s="40"/>
      <c r="R48" s="131">
        <v>3.1</v>
      </c>
      <c r="S48" s="40"/>
      <c r="T48" s="225">
        <v>1020</v>
      </c>
      <c r="U48" s="40"/>
      <c r="V48" s="131">
        <v>0.1</v>
      </c>
      <c r="W48" s="40"/>
      <c r="X48" s="131">
        <v>3</v>
      </c>
      <c r="Y48" s="40"/>
    </row>
    <row r="49" spans="1:25" ht="12" customHeight="1">
      <c r="A49" s="111" t="s">
        <v>37</v>
      </c>
      <c r="B49" s="111" t="s">
        <v>271</v>
      </c>
      <c r="C49" s="40"/>
      <c r="D49" s="148">
        <v>0.7968</v>
      </c>
      <c r="E49" s="40"/>
      <c r="F49" s="148">
        <v>0.4057</v>
      </c>
      <c r="G49" s="40"/>
      <c r="H49" s="148">
        <v>0.8733</v>
      </c>
      <c r="I49" s="40"/>
      <c r="J49" s="149">
        <v>85.43</v>
      </c>
      <c r="K49" s="40"/>
      <c r="L49" s="148">
        <v>0.5402</v>
      </c>
      <c r="M49" s="40"/>
      <c r="N49" s="131">
        <v>73</v>
      </c>
      <c r="O49" s="40"/>
      <c r="P49" s="131">
        <v>2.4</v>
      </c>
      <c r="Q49" s="40"/>
      <c r="R49" s="131">
        <v>6</v>
      </c>
      <c r="S49" s="40"/>
      <c r="T49" s="225">
        <v>1030.4</v>
      </c>
      <c r="U49" s="40"/>
      <c r="V49" s="131">
        <v>1</v>
      </c>
      <c r="W49" s="40"/>
      <c r="X49" s="131">
        <v>3.9</v>
      </c>
      <c r="Y49" s="40"/>
    </row>
    <row r="50" spans="1:25" ht="12" customHeight="1">
      <c r="A50" s="243" t="s">
        <v>37</v>
      </c>
      <c r="B50" s="243" t="s">
        <v>272</v>
      </c>
      <c r="C50" s="40"/>
      <c r="D50" s="148">
        <v>0.8027</v>
      </c>
      <c r="E50" s="40"/>
      <c r="F50" s="148">
        <v>0.4007</v>
      </c>
      <c r="G50" s="40"/>
      <c r="H50" s="148">
        <v>0.8669</v>
      </c>
      <c r="I50" s="40"/>
      <c r="J50" s="149">
        <v>81.06</v>
      </c>
      <c r="K50" s="40"/>
      <c r="L50" s="148">
        <v>0.5176</v>
      </c>
      <c r="M50" s="40"/>
      <c r="N50" s="131">
        <v>71.6</v>
      </c>
      <c r="O50" s="40"/>
      <c r="P50" s="131">
        <v>-1.9</v>
      </c>
      <c r="Q50" s="40"/>
      <c r="R50" s="131">
        <v>4.4</v>
      </c>
      <c r="S50" s="40"/>
      <c r="T50" s="225">
        <v>1046.7</v>
      </c>
      <c r="U50" s="40"/>
      <c r="V50" s="131">
        <v>1.6</v>
      </c>
      <c r="W50" s="40"/>
      <c r="X50" s="131">
        <v>5.2</v>
      </c>
      <c r="Y50" s="40"/>
    </row>
    <row r="51" spans="1:25" ht="12" customHeight="1">
      <c r="A51" s="111" t="s">
        <v>37</v>
      </c>
      <c r="B51" s="111" t="s">
        <v>273</v>
      </c>
      <c r="C51" s="40"/>
      <c r="D51" s="148">
        <v>0.79</v>
      </c>
      <c r="E51" s="40"/>
      <c r="F51" s="148">
        <v>0.3989</v>
      </c>
      <c r="G51" s="40"/>
      <c r="H51" s="148">
        <v>0.85</v>
      </c>
      <c r="I51" s="40"/>
      <c r="J51" s="149">
        <v>80.94</v>
      </c>
      <c r="K51" s="40"/>
      <c r="L51" s="148">
        <v>0.5012</v>
      </c>
      <c r="M51" s="40"/>
      <c r="N51" s="131">
        <v>70.3</v>
      </c>
      <c r="O51" s="40"/>
      <c r="P51" s="131">
        <v>-1.8</v>
      </c>
      <c r="Q51" s="40"/>
      <c r="R51" s="131">
        <v>-1.3</v>
      </c>
      <c r="S51" s="40"/>
      <c r="T51" s="225">
        <v>1029</v>
      </c>
      <c r="U51" s="40"/>
      <c r="V51" s="131">
        <v>-1.7</v>
      </c>
      <c r="W51" s="40"/>
      <c r="X51" s="131">
        <v>2.4</v>
      </c>
      <c r="Y51" s="40"/>
    </row>
    <row r="52" spans="1:25" ht="12" customHeight="1">
      <c r="A52" s="111" t="s">
        <v>37</v>
      </c>
      <c r="B52" s="111" t="s">
        <v>274</v>
      </c>
      <c r="C52" s="40"/>
      <c r="D52" s="148">
        <v>0.7769</v>
      </c>
      <c r="E52" s="40"/>
      <c r="F52" s="148">
        <v>0.3951</v>
      </c>
      <c r="G52" s="40"/>
      <c r="H52" s="148">
        <v>0.8188</v>
      </c>
      <c r="I52" s="40"/>
      <c r="J52" s="149">
        <v>81</v>
      </c>
      <c r="K52" s="40"/>
      <c r="L52" s="148">
        <v>0.4992</v>
      </c>
      <c r="M52" s="40"/>
      <c r="N52" s="131">
        <v>69.3</v>
      </c>
      <c r="O52" s="40"/>
      <c r="P52" s="131">
        <v>-1.4</v>
      </c>
      <c r="Q52" s="40"/>
      <c r="R52" s="131">
        <v>-2.7</v>
      </c>
      <c r="S52" s="40"/>
      <c r="T52" s="225">
        <v>1014</v>
      </c>
      <c r="U52" s="40"/>
      <c r="V52" s="131">
        <v>-1.5</v>
      </c>
      <c r="W52" s="40"/>
      <c r="X52" s="131">
        <v>-2</v>
      </c>
      <c r="Y52" s="40"/>
    </row>
    <row r="53" spans="1:25" ht="12" customHeight="1">
      <c r="A53" s="111" t="s">
        <v>37</v>
      </c>
      <c r="B53" s="111" t="s">
        <v>275</v>
      </c>
      <c r="C53" s="40"/>
      <c r="D53" s="148">
        <v>0.7607</v>
      </c>
      <c r="E53" s="40"/>
      <c r="F53" s="148">
        <v>0.387</v>
      </c>
      <c r="G53" s="40"/>
      <c r="H53" s="148">
        <v>0.7997</v>
      </c>
      <c r="I53" s="40"/>
      <c r="J53" s="149">
        <v>81.32</v>
      </c>
      <c r="K53" s="40"/>
      <c r="L53" s="148">
        <v>0.4888</v>
      </c>
      <c r="M53" s="40"/>
      <c r="N53" s="131">
        <v>68.1</v>
      </c>
      <c r="O53" s="40"/>
      <c r="P53" s="131">
        <v>-1.7</v>
      </c>
      <c r="Q53" s="40"/>
      <c r="R53" s="131">
        <v>-7.5</v>
      </c>
      <c r="S53" s="40"/>
      <c r="T53" s="225">
        <v>994.6</v>
      </c>
      <c r="U53" s="40"/>
      <c r="V53" s="131">
        <v>-1.9</v>
      </c>
      <c r="W53" s="40"/>
      <c r="X53" s="131">
        <v>-3.6</v>
      </c>
      <c r="Y53" s="40"/>
    </row>
    <row r="54" spans="1:25" ht="12" customHeight="1">
      <c r="A54" s="111" t="s">
        <v>37</v>
      </c>
      <c r="B54" s="111" t="s">
        <v>276</v>
      </c>
      <c r="C54" s="40"/>
      <c r="D54" s="148">
        <v>0.7553</v>
      </c>
      <c r="E54" s="40"/>
      <c r="F54" s="148">
        <v>0.3798</v>
      </c>
      <c r="G54" s="40"/>
      <c r="H54" s="148">
        <v>0.7848</v>
      </c>
      <c r="I54" s="40"/>
      <c r="J54" s="149">
        <v>80.66</v>
      </c>
      <c r="K54" s="40"/>
      <c r="L54" s="148">
        <v>0.4791</v>
      </c>
      <c r="M54" s="40"/>
      <c r="N54" s="131">
        <v>67.2</v>
      </c>
      <c r="O54" s="40"/>
      <c r="P54" s="131">
        <v>-1.4</v>
      </c>
      <c r="Q54" s="40"/>
      <c r="R54" s="131">
        <v>-10.9</v>
      </c>
      <c r="S54" s="40"/>
      <c r="T54" s="225">
        <v>972.6</v>
      </c>
      <c r="U54" s="40"/>
      <c r="V54" s="131">
        <v>-2.2</v>
      </c>
      <c r="W54" s="40"/>
      <c r="X54" s="131">
        <v>-9.7</v>
      </c>
      <c r="Y54" s="40"/>
    </row>
    <row r="55" spans="1:25" ht="12" customHeight="1">
      <c r="A55" s="111" t="s">
        <v>37</v>
      </c>
      <c r="B55" s="111" t="s">
        <v>277</v>
      </c>
      <c r="C55" s="40"/>
      <c r="D55" s="148">
        <v>0.7102</v>
      </c>
      <c r="E55" s="40"/>
      <c r="F55" s="148">
        <v>0.3753</v>
      </c>
      <c r="G55" s="40"/>
      <c r="H55" s="148">
        <v>0.8031</v>
      </c>
      <c r="I55" s="40"/>
      <c r="J55" s="149">
        <v>77.62</v>
      </c>
      <c r="K55" s="40"/>
      <c r="L55" s="148">
        <v>0.4739</v>
      </c>
      <c r="M55" s="40"/>
      <c r="N55" s="131">
        <v>65.5</v>
      </c>
      <c r="O55" s="40"/>
      <c r="P55" s="131">
        <v>-2.5</v>
      </c>
      <c r="Q55" s="40"/>
      <c r="R55" s="131">
        <v>-6.6</v>
      </c>
      <c r="S55" s="40"/>
      <c r="T55" s="225">
        <v>953.8</v>
      </c>
      <c r="U55" s="40"/>
      <c r="V55" s="131">
        <v>-1.9</v>
      </c>
      <c r="W55" s="40"/>
      <c r="X55" s="131">
        <v>-9.8</v>
      </c>
      <c r="Y55" s="40"/>
    </row>
    <row r="56" spans="1:25" ht="12" customHeight="1">
      <c r="A56" s="111" t="s">
        <v>37</v>
      </c>
      <c r="B56" s="111" t="s">
        <v>278</v>
      </c>
      <c r="C56" s="40"/>
      <c r="D56" s="148">
        <v>0.6748</v>
      </c>
      <c r="E56" s="40"/>
      <c r="F56" s="148">
        <v>0.3749</v>
      </c>
      <c r="G56" s="40"/>
      <c r="H56" s="148">
        <v>0.8224</v>
      </c>
      <c r="I56" s="40"/>
      <c r="J56" s="149">
        <v>71.99</v>
      </c>
      <c r="K56" s="40"/>
      <c r="L56" s="148">
        <v>0.4689</v>
      </c>
      <c r="M56" s="40"/>
      <c r="N56" s="131">
        <v>63.8</v>
      </c>
      <c r="O56" s="40"/>
      <c r="P56" s="131">
        <v>-2.6</v>
      </c>
      <c r="Q56" s="40"/>
      <c r="R56" s="131">
        <v>-6.6</v>
      </c>
      <c r="S56" s="40"/>
      <c r="T56" s="225">
        <v>934.3</v>
      </c>
      <c r="U56" s="40"/>
      <c r="V56" s="131">
        <v>-2</v>
      </c>
      <c r="W56" s="40"/>
      <c r="X56" s="131">
        <v>-5.4</v>
      </c>
      <c r="Y56" s="40"/>
    </row>
    <row r="57" spans="1:25" ht="12" customHeight="1">
      <c r="A57" s="244" t="s">
        <v>37</v>
      </c>
      <c r="B57" s="244" t="s">
        <v>267</v>
      </c>
      <c r="C57" s="146"/>
      <c r="D57" s="157">
        <v>0.6137</v>
      </c>
      <c r="E57" s="146"/>
      <c r="F57" s="157">
        <v>0.3604</v>
      </c>
      <c r="G57" s="146"/>
      <c r="H57" s="157">
        <v>0.8809</v>
      </c>
      <c r="I57" s="146"/>
      <c r="J57" s="158">
        <v>61.99</v>
      </c>
      <c r="K57" s="146"/>
      <c r="L57" s="157">
        <v>0.4587</v>
      </c>
      <c r="M57" s="146"/>
      <c r="N57" s="159">
        <v>60.7</v>
      </c>
      <c r="O57" s="146"/>
      <c r="P57" s="131">
        <v>-4.8</v>
      </c>
      <c r="Q57" s="40"/>
      <c r="R57" s="131">
        <v>-14.7</v>
      </c>
      <c r="S57" s="40"/>
      <c r="T57" s="225">
        <v>909.3</v>
      </c>
      <c r="U57" s="40"/>
      <c r="V57" s="131">
        <v>-2.7</v>
      </c>
      <c r="W57" s="40"/>
      <c r="X57" s="131">
        <v>-9.9</v>
      </c>
      <c r="Y57" s="40"/>
    </row>
    <row r="58" spans="1:25" ht="1.5" customHeight="1">
      <c r="A58" s="147"/>
      <c r="B58" s="147"/>
      <c r="C58" s="140"/>
      <c r="D58" s="141"/>
      <c r="E58" s="140"/>
      <c r="F58" s="141"/>
      <c r="G58" s="140"/>
      <c r="H58" s="141"/>
      <c r="I58" s="140"/>
      <c r="J58" s="142"/>
      <c r="K58" s="140"/>
      <c r="L58" s="141"/>
      <c r="M58" s="140"/>
      <c r="N58" s="144"/>
      <c r="O58" s="140"/>
      <c r="P58" s="144"/>
      <c r="Q58" s="140"/>
      <c r="R58" s="140"/>
      <c r="S58" s="140"/>
      <c r="T58" s="143"/>
      <c r="U58" s="140"/>
      <c r="V58" s="142"/>
      <c r="W58" s="140"/>
      <c r="X58" s="144"/>
      <c r="Y58" s="140"/>
    </row>
    <row r="59" spans="1:25" ht="11.25" customHeight="1">
      <c r="A59" s="156"/>
      <c r="B59" s="156"/>
      <c r="C59" s="146"/>
      <c r="D59" s="157"/>
      <c r="E59" s="146"/>
      <c r="F59" s="157"/>
      <c r="G59" s="146"/>
      <c r="H59" s="157"/>
      <c r="I59" s="146"/>
      <c r="J59" s="158"/>
      <c r="K59" s="146"/>
      <c r="L59" s="157"/>
      <c r="M59" s="146"/>
      <c r="N59" s="159"/>
      <c r="O59" s="146"/>
      <c r="P59" s="159"/>
      <c r="Q59" s="146"/>
      <c r="R59" s="146"/>
      <c r="S59" s="146"/>
      <c r="T59" s="160"/>
      <c r="U59" s="146"/>
      <c r="V59" s="158"/>
      <c r="W59" s="146"/>
      <c r="X59" s="159"/>
      <c r="Y59" s="146"/>
    </row>
    <row r="60" spans="1:25" ht="11.25" customHeight="1">
      <c r="A60" s="60" t="s">
        <v>146</v>
      </c>
      <c r="B60" s="60"/>
      <c r="C60" s="221"/>
      <c r="D60" s="221"/>
      <c r="E60" s="221"/>
      <c r="F60" s="221"/>
      <c r="G60" s="221"/>
      <c r="H60" s="221"/>
      <c r="I60" s="221"/>
      <c r="J60" s="221"/>
      <c r="K60" s="221"/>
      <c r="L60" s="223"/>
      <c r="M60" s="223"/>
      <c r="N60" s="223"/>
      <c r="O60" s="223"/>
      <c r="P60" s="223"/>
      <c r="Q60" s="223"/>
      <c r="R60" s="223"/>
      <c r="S60" s="223"/>
      <c r="T60" s="223"/>
      <c r="U60" s="146"/>
      <c r="V60" s="146"/>
      <c r="W60" s="146"/>
      <c r="X60" s="146"/>
      <c r="Y60" s="146"/>
    </row>
    <row r="61" spans="1:25" ht="11.25" customHeight="1">
      <c r="A61" s="60" t="s">
        <v>147</v>
      </c>
      <c r="B61" s="60"/>
      <c r="C61" s="221"/>
      <c r="D61" s="221"/>
      <c r="E61" s="221"/>
      <c r="F61" s="221"/>
      <c r="G61" s="221"/>
      <c r="H61" s="221"/>
      <c r="I61" s="221"/>
      <c r="J61" s="221"/>
      <c r="K61" s="221"/>
      <c r="L61" s="223"/>
      <c r="M61" s="223"/>
      <c r="N61" s="223"/>
      <c r="O61" s="223"/>
      <c r="P61" s="223"/>
      <c r="Q61" s="223"/>
      <c r="R61" s="223"/>
      <c r="S61" s="223"/>
      <c r="T61" s="223"/>
      <c r="U61" s="146"/>
      <c r="V61" s="146"/>
      <c r="W61" s="146"/>
      <c r="X61" s="146"/>
      <c r="Y61" s="146"/>
    </row>
    <row r="62" spans="1:25" ht="11.25" customHeight="1">
      <c r="A62" s="146" t="s">
        <v>244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</row>
    <row r="63" ht="13.5" customHeight="1">
      <c r="A63" s="51" t="s">
        <v>243</v>
      </c>
    </row>
  </sheetData>
  <mergeCells count="16">
    <mergeCell ref="A5:C9"/>
    <mergeCell ref="T5:Y5"/>
    <mergeCell ref="P6:S6"/>
    <mergeCell ref="V6:Y6"/>
    <mergeCell ref="R10:S10"/>
    <mergeCell ref="X10:Y10"/>
    <mergeCell ref="V10:W10"/>
    <mergeCell ref="T10:U10"/>
    <mergeCell ref="A10:C10"/>
    <mergeCell ref="D10:E10"/>
    <mergeCell ref="F10:G10"/>
    <mergeCell ref="H10:I10"/>
    <mergeCell ref="N10:O10"/>
    <mergeCell ref="P10:Q10"/>
    <mergeCell ref="J10:K10"/>
    <mergeCell ref="L10:M10"/>
  </mergeCells>
  <printOptions horizontalCentered="1"/>
  <pageMargins left="0.27" right="0.27" top="0.5511811023622047" bottom="0.3937007874015748" header="0.31496062992125984" footer="0.31496062992125984"/>
  <pageSetup horizontalDpi="600" verticalDpi="600" orientation="portrait" paperSize="9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pane ySplit="12" topLeftCell="BM13" activePane="bottomLeft" state="frozen"/>
      <selection pane="topLeft" activeCell="A1" sqref="A1"/>
      <selection pane="bottomLeft" activeCell="A1" sqref="A1:B1"/>
    </sheetView>
  </sheetViews>
  <sheetFormatPr defaultColWidth="9.140625" defaultRowHeight="12" customHeight="1"/>
  <cols>
    <col min="1" max="1" width="4.140625" style="51" customWidth="1"/>
    <col min="2" max="2" width="5.7109375" style="51" customWidth="1"/>
    <col min="3" max="3" width="1.28515625" style="51" customWidth="1"/>
    <col min="4" max="4" width="6.8515625" style="51" customWidth="1"/>
    <col min="5" max="5" width="1.8515625" style="51" customWidth="1"/>
    <col min="6" max="6" width="6.8515625" style="51" customWidth="1"/>
    <col min="7" max="7" width="1.8515625" style="51" customWidth="1"/>
    <col min="8" max="8" width="6.8515625" style="51" customWidth="1"/>
    <col min="9" max="9" width="1.8515625" style="51" customWidth="1"/>
    <col min="10" max="10" width="6.8515625" style="51" customWidth="1"/>
    <col min="11" max="11" width="1.421875" style="51" customWidth="1"/>
    <col min="12" max="12" width="6.8515625" style="51" customWidth="1"/>
    <col min="13" max="13" width="1.421875" style="51" customWidth="1"/>
    <col min="14" max="14" width="6.8515625" style="51" customWidth="1"/>
    <col min="15" max="15" width="1.8515625" style="51" customWidth="1"/>
    <col min="16" max="16" width="7.140625" style="51" customWidth="1"/>
    <col min="17" max="17" width="1.7109375" style="51" customWidth="1"/>
    <col min="18" max="18" width="5.7109375" style="51" customWidth="1"/>
    <col min="19" max="19" width="2.00390625" style="51" customWidth="1"/>
    <col min="20" max="20" width="6.140625" style="51" customWidth="1"/>
    <col min="21" max="21" width="1.7109375" style="51" customWidth="1"/>
    <col min="22" max="22" width="6.140625" style="51" customWidth="1"/>
    <col min="23" max="23" width="1.7109375" style="51" customWidth="1"/>
    <col min="24" max="16384" width="9.140625" style="51" customWidth="1"/>
  </cols>
  <sheetData>
    <row r="1" spans="1:19" s="45" customFormat="1" ht="12.75" customHeight="1">
      <c r="A1" s="476" t="s">
        <v>97</v>
      </c>
      <c r="B1" s="47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45" customFormat="1" ht="7.5" customHeight="1">
      <c r="A2" s="138"/>
      <c r="B2" s="138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3" s="186" customFormat="1" ht="15.75" customHeight="1">
      <c r="A3" s="176" t="s">
        <v>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1:23" s="186" customFormat="1" ht="15.75" customHeight="1">
      <c r="A4" s="178" t="s">
        <v>98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1:19" ht="7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46"/>
      <c r="O5" s="146"/>
      <c r="P5" s="146"/>
      <c r="Q5" s="146"/>
      <c r="R5" s="146"/>
      <c r="S5" s="146"/>
    </row>
    <row r="6" spans="1:23" ht="12" customHeight="1">
      <c r="A6" s="451"/>
      <c r="B6" s="451"/>
      <c r="C6" s="452"/>
      <c r="D6" s="457" t="s">
        <v>99</v>
      </c>
      <c r="E6" s="385"/>
      <c r="F6" s="385"/>
      <c r="G6" s="385"/>
      <c r="H6" s="385"/>
      <c r="I6" s="386"/>
      <c r="J6" s="439" t="s">
        <v>100</v>
      </c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</row>
    <row r="7" spans="1:23" ht="12" customHeight="1">
      <c r="A7" s="453"/>
      <c r="B7" s="453"/>
      <c r="C7" s="454"/>
      <c r="D7" s="458" t="s">
        <v>181</v>
      </c>
      <c r="E7" s="464"/>
      <c r="F7" s="464"/>
      <c r="G7" s="464"/>
      <c r="H7" s="464"/>
      <c r="I7" s="459"/>
      <c r="J7" s="458" t="s">
        <v>182</v>
      </c>
      <c r="K7" s="464"/>
      <c r="L7" s="464"/>
      <c r="M7" s="459"/>
      <c r="N7" s="482" t="s">
        <v>101</v>
      </c>
      <c r="O7" s="487"/>
      <c r="P7" s="487"/>
      <c r="Q7" s="487"/>
      <c r="R7" s="487"/>
      <c r="S7" s="487"/>
      <c r="T7" s="460" t="s">
        <v>102</v>
      </c>
      <c r="U7" s="465"/>
      <c r="V7" s="465"/>
      <c r="W7" s="465"/>
    </row>
    <row r="8" spans="1:23" s="38" customFormat="1" ht="12" customHeight="1">
      <c r="A8" s="453"/>
      <c r="B8" s="453"/>
      <c r="C8" s="454"/>
      <c r="D8" s="462"/>
      <c r="E8" s="479"/>
      <c r="F8" s="479"/>
      <c r="G8" s="479"/>
      <c r="H8" s="479"/>
      <c r="I8" s="463"/>
      <c r="J8" s="460"/>
      <c r="K8" s="465"/>
      <c r="L8" s="465"/>
      <c r="M8" s="461"/>
      <c r="N8" s="425" t="s">
        <v>121</v>
      </c>
      <c r="O8" s="418"/>
      <c r="P8" s="425" t="s">
        <v>433</v>
      </c>
      <c r="Q8" s="488"/>
      <c r="R8" s="458" t="s">
        <v>239</v>
      </c>
      <c r="S8" s="459"/>
      <c r="T8" s="462"/>
      <c r="U8" s="479"/>
      <c r="V8" s="479"/>
      <c r="W8" s="479"/>
    </row>
    <row r="9" spans="1:23" s="38" customFormat="1" ht="12" customHeight="1">
      <c r="A9" s="453"/>
      <c r="B9" s="453"/>
      <c r="C9" s="454"/>
      <c r="D9" s="480" t="s">
        <v>94</v>
      </c>
      <c r="E9" s="481"/>
      <c r="F9" s="480" t="s">
        <v>95</v>
      </c>
      <c r="G9" s="481"/>
      <c r="H9" s="480" t="s">
        <v>96</v>
      </c>
      <c r="I9" s="481"/>
      <c r="J9" s="466"/>
      <c r="K9" s="467"/>
      <c r="L9" s="467"/>
      <c r="M9" s="468"/>
      <c r="N9" s="411"/>
      <c r="O9" s="412"/>
      <c r="P9" s="466"/>
      <c r="Q9" s="468"/>
      <c r="R9" s="460"/>
      <c r="S9" s="461"/>
      <c r="T9" s="458" t="s">
        <v>103</v>
      </c>
      <c r="U9" s="459"/>
      <c r="V9" s="458" t="s">
        <v>104</v>
      </c>
      <c r="W9" s="464"/>
    </row>
    <row r="10" spans="1:23" s="38" customFormat="1" ht="12" customHeight="1">
      <c r="A10" s="453"/>
      <c r="B10" s="453"/>
      <c r="C10" s="454"/>
      <c r="D10" s="482"/>
      <c r="E10" s="483"/>
      <c r="F10" s="482"/>
      <c r="G10" s="483"/>
      <c r="H10" s="482"/>
      <c r="I10" s="483"/>
      <c r="J10" s="469"/>
      <c r="K10" s="470"/>
      <c r="L10" s="470"/>
      <c r="M10" s="471"/>
      <c r="N10" s="411"/>
      <c r="O10" s="412"/>
      <c r="P10" s="466"/>
      <c r="Q10" s="468"/>
      <c r="R10" s="460"/>
      <c r="S10" s="461"/>
      <c r="T10" s="462"/>
      <c r="U10" s="463"/>
      <c r="V10" s="462"/>
      <c r="W10" s="479"/>
    </row>
    <row r="11" spans="1:23" s="38" customFormat="1" ht="12" customHeight="1">
      <c r="A11" s="477"/>
      <c r="B11" s="477"/>
      <c r="C11" s="478"/>
      <c r="D11" s="484" t="s">
        <v>144</v>
      </c>
      <c r="E11" s="485"/>
      <c r="F11" s="485"/>
      <c r="G11" s="485"/>
      <c r="H11" s="485"/>
      <c r="I11" s="486"/>
      <c r="J11" s="462" t="s">
        <v>23</v>
      </c>
      <c r="K11" s="463"/>
      <c r="L11" s="462" t="s">
        <v>145</v>
      </c>
      <c r="M11" s="463"/>
      <c r="N11" s="413"/>
      <c r="O11" s="414"/>
      <c r="P11" s="469"/>
      <c r="Q11" s="471"/>
      <c r="R11" s="462"/>
      <c r="S11" s="463"/>
      <c r="T11" s="447" t="s">
        <v>120</v>
      </c>
      <c r="U11" s="445"/>
      <c r="V11" s="445"/>
      <c r="W11" s="445"/>
    </row>
    <row r="12" spans="1:23" s="38" customFormat="1" ht="18" customHeight="1">
      <c r="A12" s="489" t="s">
        <v>74</v>
      </c>
      <c r="B12" s="489"/>
      <c r="C12" s="490"/>
      <c r="D12" s="441" t="s">
        <v>126</v>
      </c>
      <c r="E12" s="442"/>
      <c r="F12" s="441" t="s">
        <v>127</v>
      </c>
      <c r="G12" s="442"/>
      <c r="H12" s="491" t="s">
        <v>128</v>
      </c>
      <c r="I12" s="492"/>
      <c r="J12" s="441" t="s">
        <v>129</v>
      </c>
      <c r="K12" s="442"/>
      <c r="L12" s="441" t="s">
        <v>130</v>
      </c>
      <c r="M12" s="442"/>
      <c r="N12" s="441" t="s">
        <v>131</v>
      </c>
      <c r="O12" s="442"/>
      <c r="P12" s="441" t="s">
        <v>132</v>
      </c>
      <c r="Q12" s="472"/>
      <c r="R12" s="447" t="s">
        <v>10</v>
      </c>
      <c r="S12" s="448"/>
      <c r="T12" s="473" t="s">
        <v>133</v>
      </c>
      <c r="U12" s="474"/>
      <c r="V12" s="475" t="s">
        <v>134</v>
      </c>
      <c r="W12" s="475"/>
    </row>
    <row r="13" spans="1:23" s="54" customFormat="1" ht="14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s="54" customFormat="1" ht="12" customHeight="1">
      <c r="A14" s="264" t="s">
        <v>15</v>
      </c>
      <c r="C14" s="40"/>
      <c r="D14" s="148"/>
      <c r="E14" s="40"/>
      <c r="F14" s="148"/>
      <c r="G14" s="40"/>
      <c r="H14" s="148"/>
      <c r="I14" s="40"/>
      <c r="J14" s="131"/>
      <c r="K14" s="40"/>
      <c r="L14" s="131"/>
      <c r="M14" s="40"/>
      <c r="N14" s="150"/>
      <c r="O14" s="40"/>
      <c r="P14" s="149"/>
      <c r="Q14" s="40"/>
      <c r="R14" s="131"/>
      <c r="S14" s="40"/>
      <c r="T14" s="131"/>
      <c r="U14" s="40"/>
      <c r="V14" s="131"/>
      <c r="W14" s="40"/>
    </row>
    <row r="15" spans="1:23" s="54" customFormat="1" ht="12" customHeight="1">
      <c r="A15" s="243">
        <v>2005</v>
      </c>
      <c r="B15" s="243" t="s">
        <v>267</v>
      </c>
      <c r="C15" s="150"/>
      <c r="D15" s="210">
        <v>1472434</v>
      </c>
      <c r="E15" s="150" t="s">
        <v>37</v>
      </c>
      <c r="F15" s="210">
        <v>3088518</v>
      </c>
      <c r="G15" s="150" t="s">
        <v>37</v>
      </c>
      <c r="H15" s="210">
        <v>3403609</v>
      </c>
      <c r="I15" s="150" t="s">
        <v>37</v>
      </c>
      <c r="J15" s="150">
        <v>59909</v>
      </c>
      <c r="K15" s="150" t="s">
        <v>37</v>
      </c>
      <c r="L15" s="150">
        <v>37717</v>
      </c>
      <c r="M15" s="150" t="s">
        <v>37</v>
      </c>
      <c r="N15" s="150">
        <v>983</v>
      </c>
      <c r="O15" s="40" t="s">
        <v>37</v>
      </c>
      <c r="P15" s="149">
        <v>684.29</v>
      </c>
      <c r="Q15" s="40" t="s">
        <v>37</v>
      </c>
      <c r="R15" s="131">
        <v>14.6</v>
      </c>
      <c r="S15" s="40"/>
      <c r="T15" s="150">
        <v>413</v>
      </c>
      <c r="U15" s="40" t="s">
        <v>37</v>
      </c>
      <c r="V15" s="150">
        <v>413</v>
      </c>
      <c r="W15" s="40" t="s">
        <v>2</v>
      </c>
    </row>
    <row r="16" spans="1:23" s="54" customFormat="1" ht="12" customHeight="1">
      <c r="A16" s="111" t="s">
        <v>2</v>
      </c>
      <c r="B16" s="111"/>
      <c r="C16" s="150"/>
      <c r="D16" s="210"/>
      <c r="E16" s="150"/>
      <c r="F16" s="210"/>
      <c r="G16" s="150"/>
      <c r="H16" s="210"/>
      <c r="I16" s="150"/>
      <c r="J16" s="150"/>
      <c r="K16" s="150"/>
      <c r="L16" s="150"/>
      <c r="M16" s="150"/>
      <c r="N16" s="150"/>
      <c r="O16" s="40"/>
      <c r="P16" s="149"/>
      <c r="Q16" s="40"/>
      <c r="R16" s="131"/>
      <c r="S16" s="40"/>
      <c r="T16" s="150"/>
      <c r="U16" s="40"/>
      <c r="V16" s="150"/>
      <c r="W16" s="40"/>
    </row>
    <row r="17" spans="1:23" ht="12" customHeight="1">
      <c r="A17" s="111">
        <v>2006</v>
      </c>
      <c r="B17" s="111" t="s">
        <v>270</v>
      </c>
      <c r="C17" s="150"/>
      <c r="D17" s="210">
        <v>595862</v>
      </c>
      <c r="E17" s="150" t="s">
        <v>37</v>
      </c>
      <c r="F17" s="210">
        <v>6687989</v>
      </c>
      <c r="G17" s="150" t="s">
        <v>37</v>
      </c>
      <c r="H17" s="210">
        <v>8514937</v>
      </c>
      <c r="I17" s="150" t="s">
        <v>37</v>
      </c>
      <c r="J17" s="150">
        <v>54781</v>
      </c>
      <c r="K17" s="150" t="s">
        <v>37</v>
      </c>
      <c r="L17" s="150">
        <v>36394</v>
      </c>
      <c r="M17" s="150" t="s">
        <v>37</v>
      </c>
      <c r="N17" s="150">
        <v>1107</v>
      </c>
      <c r="O17" s="40" t="s">
        <v>37</v>
      </c>
      <c r="P17" s="149">
        <v>644.44</v>
      </c>
      <c r="Q17" s="40" t="s">
        <v>37</v>
      </c>
      <c r="R17" s="131">
        <v>-5.8</v>
      </c>
      <c r="S17" s="40"/>
      <c r="T17" s="150">
        <v>415</v>
      </c>
      <c r="U17" s="40" t="s">
        <v>37</v>
      </c>
      <c r="V17" s="150">
        <v>431</v>
      </c>
      <c r="W17" s="40" t="s">
        <v>2</v>
      </c>
    </row>
    <row r="18" spans="1:23" ht="12" customHeight="1">
      <c r="A18" s="111" t="s">
        <v>37</v>
      </c>
      <c r="B18" s="111" t="s">
        <v>273</v>
      </c>
      <c r="C18" s="150"/>
      <c r="D18" s="210">
        <v>665229</v>
      </c>
      <c r="E18" s="150" t="s">
        <v>37</v>
      </c>
      <c r="F18" s="210">
        <v>9951356</v>
      </c>
      <c r="G18" s="150" t="s">
        <v>37</v>
      </c>
      <c r="H18" s="210">
        <v>10992667</v>
      </c>
      <c r="I18" s="150" t="s">
        <v>37</v>
      </c>
      <c r="J18" s="150">
        <v>51291</v>
      </c>
      <c r="K18" s="150" t="s">
        <v>37</v>
      </c>
      <c r="L18" s="150">
        <v>33123</v>
      </c>
      <c r="M18" s="40" t="s">
        <v>37</v>
      </c>
      <c r="N18" s="150">
        <v>1036</v>
      </c>
      <c r="O18" s="40" t="s">
        <v>37</v>
      </c>
      <c r="P18" s="149">
        <v>779.5</v>
      </c>
      <c r="Q18" s="40" t="s">
        <v>37</v>
      </c>
      <c r="R18" s="131">
        <v>21</v>
      </c>
      <c r="S18" s="40"/>
      <c r="T18" s="150">
        <v>355</v>
      </c>
      <c r="U18" s="40" t="s">
        <v>37</v>
      </c>
      <c r="V18" s="150">
        <v>410</v>
      </c>
      <c r="W18" s="40" t="s">
        <v>2</v>
      </c>
    </row>
    <row r="19" spans="1:23" ht="12" customHeight="1">
      <c r="A19" s="243" t="s">
        <v>37</v>
      </c>
      <c r="B19" s="243" t="s">
        <v>276</v>
      </c>
      <c r="C19" s="40"/>
      <c r="D19" s="210">
        <v>855502</v>
      </c>
      <c r="E19" s="40" t="s">
        <v>37</v>
      </c>
      <c r="F19" s="210">
        <v>5869141</v>
      </c>
      <c r="G19" s="40" t="s">
        <v>37</v>
      </c>
      <c r="H19" s="210">
        <v>6615165</v>
      </c>
      <c r="I19" s="40" t="s">
        <v>37</v>
      </c>
      <c r="J19" s="150">
        <v>50769</v>
      </c>
      <c r="K19" s="40" t="s">
        <v>37</v>
      </c>
      <c r="L19" s="150">
        <v>32147</v>
      </c>
      <c r="M19" s="40" t="s">
        <v>37</v>
      </c>
      <c r="N19" s="150">
        <v>1009</v>
      </c>
      <c r="O19" s="40" t="s">
        <v>37</v>
      </c>
      <c r="P19" s="149">
        <v>839.88</v>
      </c>
      <c r="Q19" s="40" t="s">
        <v>37</v>
      </c>
      <c r="R19" s="131">
        <v>7.7</v>
      </c>
      <c r="S19" s="40"/>
      <c r="T19" s="150">
        <v>349</v>
      </c>
      <c r="U19" s="40" t="s">
        <v>37</v>
      </c>
      <c r="V19" s="150">
        <v>418</v>
      </c>
      <c r="W19" s="40" t="s">
        <v>2</v>
      </c>
    </row>
    <row r="20" spans="1:23" ht="12" customHeight="1">
      <c r="A20" s="111" t="s">
        <v>37</v>
      </c>
      <c r="B20" s="111" t="s">
        <v>267</v>
      </c>
      <c r="C20" s="150"/>
      <c r="D20" s="210">
        <v>1464861</v>
      </c>
      <c r="E20" s="150" t="s">
        <v>37</v>
      </c>
      <c r="F20" s="210">
        <v>3215651</v>
      </c>
      <c r="G20" s="150" t="s">
        <v>37</v>
      </c>
      <c r="H20" s="210">
        <v>3676571</v>
      </c>
      <c r="I20" s="150" t="s">
        <v>37</v>
      </c>
      <c r="J20" s="150">
        <v>49497</v>
      </c>
      <c r="K20" s="150" t="s">
        <v>37</v>
      </c>
      <c r="L20" s="150">
        <v>27551</v>
      </c>
      <c r="M20" s="40" t="s">
        <v>37</v>
      </c>
      <c r="N20" s="150">
        <v>999</v>
      </c>
      <c r="O20" s="40" t="s">
        <v>37</v>
      </c>
      <c r="P20" s="149">
        <v>856.56</v>
      </c>
      <c r="Q20" s="40" t="s">
        <v>37</v>
      </c>
      <c r="R20" s="131">
        <v>2</v>
      </c>
      <c r="S20" s="40"/>
      <c r="T20" s="150">
        <v>393</v>
      </c>
      <c r="U20" s="40" t="s">
        <v>37</v>
      </c>
      <c r="V20" s="150">
        <v>409</v>
      </c>
      <c r="W20" s="40" t="s">
        <v>2</v>
      </c>
    </row>
    <row r="21" spans="1:23" ht="12" customHeight="1">
      <c r="A21" s="111" t="s">
        <v>2</v>
      </c>
      <c r="B21" s="111"/>
      <c r="C21" s="150"/>
      <c r="D21" s="210"/>
      <c r="E21" s="150"/>
      <c r="F21" s="210"/>
      <c r="G21" s="150"/>
      <c r="H21" s="210"/>
      <c r="I21" s="150"/>
      <c r="J21" s="150"/>
      <c r="K21" s="150"/>
      <c r="L21" s="150"/>
      <c r="M21" s="150"/>
      <c r="N21" s="150"/>
      <c r="O21" s="40"/>
      <c r="P21" s="149"/>
      <c r="Q21" s="40"/>
      <c r="R21" s="131"/>
      <c r="S21" s="40"/>
      <c r="T21" s="150"/>
      <c r="U21" s="40"/>
      <c r="V21" s="150"/>
      <c r="W21" s="40"/>
    </row>
    <row r="22" spans="1:23" ht="12" customHeight="1">
      <c r="A22" s="111">
        <v>2007</v>
      </c>
      <c r="B22" s="111" t="s">
        <v>270</v>
      </c>
      <c r="C22" s="150"/>
      <c r="D22" s="210">
        <v>609557</v>
      </c>
      <c r="E22" s="150" t="s">
        <v>37</v>
      </c>
      <c r="F22" s="210">
        <v>8281299</v>
      </c>
      <c r="G22" s="150" t="s">
        <v>37</v>
      </c>
      <c r="H22" s="210">
        <v>9972358</v>
      </c>
      <c r="I22" s="150" t="s">
        <v>37</v>
      </c>
      <c r="J22" s="150">
        <v>47624</v>
      </c>
      <c r="K22" s="150" t="s">
        <v>37</v>
      </c>
      <c r="L22" s="150">
        <v>29078</v>
      </c>
      <c r="M22" s="40" t="s">
        <v>37</v>
      </c>
      <c r="N22" s="150">
        <v>1073</v>
      </c>
      <c r="O22" s="40" t="s">
        <v>37</v>
      </c>
      <c r="P22" s="149">
        <v>651.4</v>
      </c>
      <c r="Q22" s="40" t="s">
        <v>37</v>
      </c>
      <c r="R22" s="131">
        <v>-24</v>
      </c>
      <c r="S22" s="40"/>
      <c r="T22" s="150">
        <v>378</v>
      </c>
      <c r="U22" s="40" t="s">
        <v>37</v>
      </c>
      <c r="V22" s="150">
        <v>395</v>
      </c>
      <c r="W22" s="40" t="s">
        <v>2</v>
      </c>
    </row>
    <row r="23" spans="1:23" ht="12" customHeight="1">
      <c r="A23" s="111" t="s">
        <v>37</v>
      </c>
      <c r="B23" s="111" t="s">
        <v>273</v>
      </c>
      <c r="C23" s="150"/>
      <c r="D23" s="210">
        <v>699657</v>
      </c>
      <c r="E23" s="150" t="s">
        <v>37</v>
      </c>
      <c r="F23" s="210">
        <v>9772811</v>
      </c>
      <c r="G23" s="150" t="s">
        <v>37</v>
      </c>
      <c r="H23" s="210">
        <v>11502252</v>
      </c>
      <c r="I23" s="150" t="s">
        <v>37</v>
      </c>
      <c r="J23" s="150">
        <v>46318</v>
      </c>
      <c r="K23" s="150" t="s">
        <v>37</v>
      </c>
      <c r="L23" s="150">
        <v>28848</v>
      </c>
      <c r="M23" s="150" t="s">
        <v>37</v>
      </c>
      <c r="N23" s="150">
        <v>911</v>
      </c>
      <c r="O23" s="40" t="s">
        <v>37</v>
      </c>
      <c r="P23" s="149">
        <v>690.95</v>
      </c>
      <c r="Q23" s="40" t="s">
        <v>37</v>
      </c>
      <c r="R23" s="131">
        <v>6.1</v>
      </c>
      <c r="S23" s="40"/>
      <c r="T23" s="150">
        <v>333</v>
      </c>
      <c r="U23" s="40" t="s">
        <v>37</v>
      </c>
      <c r="V23" s="150">
        <v>298</v>
      </c>
      <c r="W23" s="40" t="s">
        <v>2</v>
      </c>
    </row>
    <row r="24" spans="1:23" ht="12" customHeight="1">
      <c r="A24" s="243" t="s">
        <v>37</v>
      </c>
      <c r="B24" s="243" t="s">
        <v>276</v>
      </c>
      <c r="C24" s="40"/>
      <c r="D24" s="210">
        <v>786920</v>
      </c>
      <c r="E24" s="40" t="s">
        <v>37</v>
      </c>
      <c r="F24" s="210">
        <v>5631744</v>
      </c>
      <c r="G24" s="40" t="s">
        <v>37</v>
      </c>
      <c r="H24" s="210">
        <v>6615379</v>
      </c>
      <c r="I24" s="40" t="s">
        <v>37</v>
      </c>
      <c r="J24" s="150">
        <v>51222</v>
      </c>
      <c r="K24" s="40" t="s">
        <v>37</v>
      </c>
      <c r="L24" s="150">
        <v>32097</v>
      </c>
      <c r="M24" s="40" t="s">
        <v>37</v>
      </c>
      <c r="N24" s="150">
        <v>1055</v>
      </c>
      <c r="O24" s="40" t="s">
        <v>37</v>
      </c>
      <c r="P24" s="149">
        <v>724.77</v>
      </c>
      <c r="Q24" s="40" t="s">
        <v>37</v>
      </c>
      <c r="R24" s="131">
        <v>4.9</v>
      </c>
      <c r="S24" s="40"/>
      <c r="T24" s="150">
        <v>356</v>
      </c>
      <c r="U24" s="40" t="s">
        <v>37</v>
      </c>
      <c r="V24" s="150">
        <v>450</v>
      </c>
      <c r="W24" s="40" t="s">
        <v>2</v>
      </c>
    </row>
    <row r="25" spans="1:23" ht="12" customHeight="1">
      <c r="A25" s="111" t="s">
        <v>37</v>
      </c>
      <c r="B25" s="111" t="s">
        <v>267</v>
      </c>
      <c r="C25" s="150"/>
      <c r="D25" s="210">
        <v>1387834</v>
      </c>
      <c r="E25" s="150" t="s">
        <v>37</v>
      </c>
      <c r="F25" s="210">
        <v>2997335</v>
      </c>
      <c r="G25" s="150" t="s">
        <v>37</v>
      </c>
      <c r="H25" s="210">
        <v>3377611</v>
      </c>
      <c r="I25" s="150" t="s">
        <v>37</v>
      </c>
      <c r="J25" s="150">
        <v>52090</v>
      </c>
      <c r="K25" s="150" t="s">
        <v>37</v>
      </c>
      <c r="L25" s="150">
        <v>30309</v>
      </c>
      <c r="M25" s="40" t="s">
        <v>37</v>
      </c>
      <c r="N25" s="150">
        <v>986</v>
      </c>
      <c r="O25" s="40" t="s">
        <v>37</v>
      </c>
      <c r="P25" s="149">
        <v>775.98</v>
      </c>
      <c r="Q25" s="40" t="s">
        <v>37</v>
      </c>
      <c r="R25" s="131">
        <v>7.1</v>
      </c>
      <c r="S25" s="40"/>
      <c r="T25" s="150">
        <v>364</v>
      </c>
      <c r="U25" s="40" t="s">
        <v>37</v>
      </c>
      <c r="V25" s="150">
        <v>430</v>
      </c>
      <c r="W25" s="40" t="s">
        <v>2</v>
      </c>
    </row>
    <row r="26" spans="1:23" ht="12" customHeight="1">
      <c r="A26" s="111" t="s">
        <v>2</v>
      </c>
      <c r="B26" s="111"/>
      <c r="C26" s="150"/>
      <c r="D26" s="210"/>
      <c r="E26" s="150"/>
      <c r="F26" s="210"/>
      <c r="G26" s="150"/>
      <c r="H26" s="210"/>
      <c r="I26" s="150"/>
      <c r="J26" s="150"/>
      <c r="K26" s="150"/>
      <c r="L26" s="150"/>
      <c r="M26" s="150"/>
      <c r="N26" s="150"/>
      <c r="O26" s="40"/>
      <c r="P26" s="149"/>
      <c r="Q26" s="40"/>
      <c r="R26" s="131"/>
      <c r="S26" s="40"/>
      <c r="T26" s="150"/>
      <c r="U26" s="40"/>
      <c r="V26" s="150"/>
      <c r="W26" s="40"/>
    </row>
    <row r="27" spans="1:23" ht="12" customHeight="1">
      <c r="A27" s="111">
        <v>2008</v>
      </c>
      <c r="B27" s="111" t="s">
        <v>270</v>
      </c>
      <c r="C27" s="150"/>
      <c r="D27" s="210">
        <v>603044</v>
      </c>
      <c r="E27" s="150" t="s">
        <v>37</v>
      </c>
      <c r="F27" s="210">
        <v>8393666</v>
      </c>
      <c r="G27" s="150" t="s">
        <v>37</v>
      </c>
      <c r="H27" s="210">
        <v>10453540</v>
      </c>
      <c r="I27" s="150" t="s">
        <v>37</v>
      </c>
      <c r="J27" s="150">
        <v>48492</v>
      </c>
      <c r="K27" s="150" t="s">
        <v>37</v>
      </c>
      <c r="L27" s="150">
        <v>28663</v>
      </c>
      <c r="M27" s="40" t="s">
        <v>37</v>
      </c>
      <c r="N27" s="150">
        <v>898</v>
      </c>
      <c r="O27" s="40" t="s">
        <v>37</v>
      </c>
      <c r="P27" s="149">
        <v>909.18</v>
      </c>
      <c r="Q27" s="40" t="s">
        <v>37</v>
      </c>
      <c r="R27" s="131">
        <v>17.2</v>
      </c>
      <c r="S27" s="40"/>
      <c r="T27" s="150">
        <v>376</v>
      </c>
      <c r="U27" s="40" t="s">
        <v>37</v>
      </c>
      <c r="V27" s="150">
        <v>418</v>
      </c>
      <c r="W27" s="40" t="s">
        <v>2</v>
      </c>
    </row>
    <row r="28" spans="1:23" ht="12" customHeight="1">
      <c r="A28" s="111" t="s">
        <v>37</v>
      </c>
      <c r="B28" s="111" t="s">
        <v>273</v>
      </c>
      <c r="C28" s="150"/>
      <c r="D28" s="210">
        <v>737620</v>
      </c>
      <c r="E28" s="150" t="s">
        <v>37</v>
      </c>
      <c r="F28" s="210">
        <v>10034429</v>
      </c>
      <c r="G28" s="150" t="s">
        <v>37</v>
      </c>
      <c r="H28" s="210">
        <v>12236959</v>
      </c>
      <c r="I28" s="150" t="s">
        <v>37</v>
      </c>
      <c r="J28" s="150">
        <v>44176</v>
      </c>
      <c r="K28" s="150" t="s">
        <v>37</v>
      </c>
      <c r="L28" s="150">
        <v>26086</v>
      </c>
      <c r="M28" s="40" t="s">
        <v>37</v>
      </c>
      <c r="N28" s="150">
        <v>1144</v>
      </c>
      <c r="O28" s="40" t="s">
        <v>37</v>
      </c>
      <c r="P28" s="149">
        <v>944.85</v>
      </c>
      <c r="Q28" s="40" t="s">
        <v>37</v>
      </c>
      <c r="R28" s="131">
        <v>3.9</v>
      </c>
      <c r="S28" s="40"/>
      <c r="T28" s="150">
        <v>359</v>
      </c>
      <c r="U28" s="40" t="s">
        <v>37</v>
      </c>
      <c r="V28" s="150">
        <v>415</v>
      </c>
      <c r="W28" s="40" t="s">
        <v>2</v>
      </c>
    </row>
    <row r="29" spans="1:23" ht="12" customHeight="1">
      <c r="A29" s="243" t="s">
        <v>37</v>
      </c>
      <c r="B29" s="243" t="s">
        <v>276</v>
      </c>
      <c r="C29" s="40"/>
      <c r="D29" s="210">
        <v>858458</v>
      </c>
      <c r="E29" s="40" t="s">
        <v>83</v>
      </c>
      <c r="F29" s="210">
        <v>5399705</v>
      </c>
      <c r="G29" s="40" t="s">
        <v>83</v>
      </c>
      <c r="H29" s="210">
        <v>7058466</v>
      </c>
      <c r="I29" s="40" t="s">
        <v>83</v>
      </c>
      <c r="J29" s="150">
        <v>40303</v>
      </c>
      <c r="K29" s="40" t="s">
        <v>37</v>
      </c>
      <c r="L29" s="150">
        <v>22494</v>
      </c>
      <c r="M29" s="40" t="s">
        <v>37</v>
      </c>
      <c r="N29" s="150">
        <v>882</v>
      </c>
      <c r="O29" s="40" t="s">
        <v>37</v>
      </c>
      <c r="P29" s="149">
        <v>1282.01</v>
      </c>
      <c r="Q29" s="40" t="s">
        <v>37</v>
      </c>
      <c r="R29" s="131">
        <v>35.7</v>
      </c>
      <c r="S29" s="40"/>
      <c r="T29" s="150">
        <v>364</v>
      </c>
      <c r="U29" s="40" t="s">
        <v>37</v>
      </c>
      <c r="V29" s="150">
        <v>409</v>
      </c>
      <c r="W29" s="40" t="s">
        <v>2</v>
      </c>
    </row>
    <row r="30" spans="1:23" ht="12" customHeight="1">
      <c r="A30" s="111" t="s">
        <v>37</v>
      </c>
      <c r="B30" s="111" t="s">
        <v>267</v>
      </c>
      <c r="C30" s="150"/>
      <c r="D30" s="210">
        <v>1568636</v>
      </c>
      <c r="E30" s="150" t="s">
        <v>83</v>
      </c>
      <c r="F30" s="210">
        <v>3133084</v>
      </c>
      <c r="G30" s="150" t="s">
        <v>83</v>
      </c>
      <c r="H30" s="210">
        <v>3558658</v>
      </c>
      <c r="I30" s="150" t="s">
        <v>83</v>
      </c>
      <c r="J30" s="150">
        <v>40514</v>
      </c>
      <c r="K30" s="150" t="s">
        <v>37</v>
      </c>
      <c r="L30" s="150">
        <v>20681</v>
      </c>
      <c r="M30" s="150" t="s">
        <v>37</v>
      </c>
      <c r="N30" s="150">
        <v>1125</v>
      </c>
      <c r="O30" s="40" t="s">
        <v>83</v>
      </c>
      <c r="P30" s="149">
        <v>1333.1</v>
      </c>
      <c r="Q30" s="40" t="s">
        <v>396</v>
      </c>
      <c r="R30" s="131">
        <v>4</v>
      </c>
      <c r="S30" s="40"/>
      <c r="T30" s="150">
        <v>360</v>
      </c>
      <c r="U30" s="40" t="s">
        <v>37</v>
      </c>
      <c r="V30" s="150">
        <v>374</v>
      </c>
      <c r="W30" s="40" t="s">
        <v>2</v>
      </c>
    </row>
    <row r="31" spans="1:23" ht="15" customHeight="1">
      <c r="A31" s="111"/>
      <c r="B31" s="111"/>
      <c r="C31" s="40"/>
      <c r="D31" s="211"/>
      <c r="E31" s="40"/>
      <c r="F31" s="211"/>
      <c r="G31" s="40"/>
      <c r="H31" s="211"/>
      <c r="I31" s="40"/>
      <c r="J31" s="131"/>
      <c r="K31" s="40"/>
      <c r="L31" s="150"/>
      <c r="M31" s="40"/>
      <c r="N31" s="150"/>
      <c r="O31" s="40"/>
      <c r="P31" s="149"/>
      <c r="Q31" s="40"/>
      <c r="R31" s="131"/>
      <c r="S31" s="40"/>
      <c r="T31" s="131"/>
      <c r="U31" s="40"/>
      <c r="V31" s="131"/>
      <c r="W31" s="40"/>
    </row>
    <row r="32" spans="1:23" ht="12" customHeight="1">
      <c r="A32" s="292" t="s">
        <v>173</v>
      </c>
      <c r="C32" s="40"/>
      <c r="D32" s="211"/>
      <c r="E32" s="40"/>
      <c r="F32" s="211"/>
      <c r="G32" s="40"/>
      <c r="H32" s="211"/>
      <c r="I32" s="40"/>
      <c r="J32" s="131"/>
      <c r="K32" s="40"/>
      <c r="L32" s="150"/>
      <c r="M32" s="40"/>
      <c r="N32" s="150"/>
      <c r="O32" s="40"/>
      <c r="P32" s="149"/>
      <c r="Q32" s="40"/>
      <c r="R32" s="131"/>
      <c r="S32" s="40"/>
      <c r="T32" s="131"/>
      <c r="U32" s="40"/>
      <c r="V32" s="131"/>
      <c r="W32" s="40"/>
    </row>
    <row r="33" spans="1:23" ht="12" customHeight="1">
      <c r="A33" s="243">
        <v>2006</v>
      </c>
      <c r="B33" s="243" t="s">
        <v>267</v>
      </c>
      <c r="C33" s="150"/>
      <c r="D33" s="210">
        <v>243612</v>
      </c>
      <c r="E33" s="150" t="s">
        <v>37</v>
      </c>
      <c r="F33" s="210">
        <v>1428192</v>
      </c>
      <c r="G33" s="150" t="s">
        <v>37</v>
      </c>
      <c r="H33" s="210">
        <v>1596965</v>
      </c>
      <c r="I33" s="150" t="s">
        <v>37</v>
      </c>
      <c r="J33" s="150">
        <v>16794</v>
      </c>
      <c r="K33" s="150" t="s">
        <v>37</v>
      </c>
      <c r="L33" s="150">
        <v>9003</v>
      </c>
      <c r="M33" s="40" t="s">
        <v>37</v>
      </c>
      <c r="N33" s="150">
        <v>314</v>
      </c>
      <c r="O33" s="40" t="s">
        <v>37</v>
      </c>
      <c r="P33" s="149">
        <v>765.91</v>
      </c>
      <c r="Q33" s="40" t="s">
        <v>37</v>
      </c>
      <c r="R33" s="131">
        <v>-14.6</v>
      </c>
      <c r="S33" s="40"/>
      <c r="T33" s="150">
        <v>133</v>
      </c>
      <c r="U33" s="40" t="s">
        <v>37</v>
      </c>
      <c r="V33" s="150">
        <v>138</v>
      </c>
      <c r="W33" s="40" t="s">
        <v>2</v>
      </c>
    </row>
    <row r="34" spans="1:23" ht="12" customHeight="1">
      <c r="A34" s="111" t="s">
        <v>37</v>
      </c>
      <c r="B34" s="111" t="s">
        <v>268</v>
      </c>
      <c r="C34" s="150"/>
      <c r="D34" s="210">
        <v>220341</v>
      </c>
      <c r="E34" s="150" t="s">
        <v>37</v>
      </c>
      <c r="F34" s="210">
        <v>2238912</v>
      </c>
      <c r="G34" s="150" t="s">
        <v>37</v>
      </c>
      <c r="H34" s="210">
        <v>2830269</v>
      </c>
      <c r="I34" s="150" t="s">
        <v>37</v>
      </c>
      <c r="J34" s="212">
        <v>16117</v>
      </c>
      <c r="K34" s="150" t="s">
        <v>37</v>
      </c>
      <c r="L34" s="212">
        <v>9831</v>
      </c>
      <c r="M34" s="40" t="s">
        <v>37</v>
      </c>
      <c r="N34" s="150">
        <v>273</v>
      </c>
      <c r="O34" s="40" t="s">
        <v>37</v>
      </c>
      <c r="P34" s="149">
        <v>701.69</v>
      </c>
      <c r="Q34" s="40" t="s">
        <v>37</v>
      </c>
      <c r="R34" s="131">
        <v>-8.4</v>
      </c>
      <c r="S34" s="40"/>
      <c r="T34" s="212">
        <v>121</v>
      </c>
      <c r="U34" s="40" t="s">
        <v>37</v>
      </c>
      <c r="V34" s="212">
        <v>127</v>
      </c>
      <c r="W34" s="40" t="s">
        <v>2</v>
      </c>
    </row>
    <row r="35" spans="1:23" ht="12" customHeight="1">
      <c r="A35" s="111" t="s">
        <v>37</v>
      </c>
      <c r="B35" s="111" t="s">
        <v>269</v>
      </c>
      <c r="C35" s="150"/>
      <c r="D35" s="210">
        <v>190442</v>
      </c>
      <c r="E35" s="150" t="s">
        <v>37</v>
      </c>
      <c r="F35" s="210">
        <v>2629701</v>
      </c>
      <c r="G35" s="150" t="s">
        <v>37</v>
      </c>
      <c r="H35" s="210">
        <v>3027192</v>
      </c>
      <c r="I35" s="150" t="s">
        <v>37</v>
      </c>
      <c r="J35" s="150">
        <v>14916</v>
      </c>
      <c r="K35" s="150" t="s">
        <v>37</v>
      </c>
      <c r="L35" s="150">
        <v>9448</v>
      </c>
      <c r="M35" s="40" t="s">
        <v>37</v>
      </c>
      <c r="N35" s="150">
        <v>376</v>
      </c>
      <c r="O35" s="40" t="s">
        <v>37</v>
      </c>
      <c r="P35" s="149">
        <v>637.72</v>
      </c>
      <c r="Q35" s="40" t="s">
        <v>37</v>
      </c>
      <c r="R35" s="131">
        <v>-9.1</v>
      </c>
      <c r="S35" s="40"/>
      <c r="T35" s="150">
        <v>125</v>
      </c>
      <c r="U35" s="40" t="s">
        <v>37</v>
      </c>
      <c r="V35" s="150">
        <v>144</v>
      </c>
      <c r="W35" s="40" t="s">
        <v>2</v>
      </c>
    </row>
    <row r="36" spans="1:23" ht="12" customHeight="1">
      <c r="A36" s="111" t="s">
        <v>2</v>
      </c>
      <c r="B36" s="111"/>
      <c r="C36" s="150"/>
      <c r="D36" s="210"/>
      <c r="E36" s="150"/>
      <c r="F36" s="210"/>
      <c r="G36" s="150"/>
      <c r="H36" s="210"/>
      <c r="I36" s="150"/>
      <c r="J36" s="150"/>
      <c r="K36" s="150"/>
      <c r="L36" s="150"/>
      <c r="M36" s="40"/>
      <c r="N36" s="150"/>
      <c r="O36" s="40"/>
      <c r="P36" s="149"/>
      <c r="Q36" s="40"/>
      <c r="R36" s="131"/>
      <c r="S36" s="40"/>
      <c r="T36" s="150"/>
      <c r="U36" s="40"/>
      <c r="V36" s="150"/>
      <c r="W36" s="40"/>
    </row>
    <row r="37" spans="1:23" ht="12" customHeight="1">
      <c r="A37" s="111">
        <v>2007</v>
      </c>
      <c r="B37" s="111" t="s">
        <v>270</v>
      </c>
      <c r="C37" s="150"/>
      <c r="D37" s="210">
        <v>198774</v>
      </c>
      <c r="E37" s="150" t="s">
        <v>37</v>
      </c>
      <c r="F37" s="210">
        <v>3412686</v>
      </c>
      <c r="G37" s="150" t="s">
        <v>37</v>
      </c>
      <c r="H37" s="210">
        <v>4114897</v>
      </c>
      <c r="I37" s="150" t="s">
        <v>37</v>
      </c>
      <c r="J37" s="150">
        <v>16591</v>
      </c>
      <c r="K37" s="150" t="s">
        <v>37</v>
      </c>
      <c r="L37" s="150">
        <v>9799</v>
      </c>
      <c r="M37" s="40" t="s">
        <v>37</v>
      </c>
      <c r="N37" s="150">
        <v>424</v>
      </c>
      <c r="O37" s="40" t="s">
        <v>37</v>
      </c>
      <c r="P37" s="149">
        <v>631.16</v>
      </c>
      <c r="Q37" s="40" t="s">
        <v>37</v>
      </c>
      <c r="R37" s="131">
        <v>-1</v>
      </c>
      <c r="S37" s="40"/>
      <c r="T37" s="150">
        <v>132</v>
      </c>
      <c r="U37" s="40" t="s">
        <v>37</v>
      </c>
      <c r="V37" s="150">
        <v>124</v>
      </c>
      <c r="W37" s="40" t="s">
        <v>2</v>
      </c>
    </row>
    <row r="38" spans="1:23" ht="12" customHeight="1">
      <c r="A38" s="111" t="s">
        <v>37</v>
      </c>
      <c r="B38" s="111" t="s">
        <v>271</v>
      </c>
      <c r="C38" s="150"/>
      <c r="D38" s="210">
        <v>185939</v>
      </c>
      <c r="E38" s="150" t="s">
        <v>37</v>
      </c>
      <c r="F38" s="210">
        <v>3282490</v>
      </c>
      <c r="G38" s="150" t="s">
        <v>37</v>
      </c>
      <c r="H38" s="210">
        <v>3892715</v>
      </c>
      <c r="I38" s="150" t="s">
        <v>37</v>
      </c>
      <c r="J38" s="150">
        <v>14921</v>
      </c>
      <c r="K38" s="150" t="s">
        <v>37</v>
      </c>
      <c r="L38" s="150">
        <v>9131</v>
      </c>
      <c r="M38" s="40" t="s">
        <v>37</v>
      </c>
      <c r="N38" s="150">
        <v>208</v>
      </c>
      <c r="O38" s="40" t="s">
        <v>37</v>
      </c>
      <c r="P38" s="149">
        <v>612.94</v>
      </c>
      <c r="Q38" s="40" t="s">
        <v>37</v>
      </c>
      <c r="R38" s="131">
        <v>-2.9</v>
      </c>
      <c r="S38" s="40"/>
      <c r="T38" s="150">
        <v>110</v>
      </c>
      <c r="U38" s="40" t="s">
        <v>37</v>
      </c>
      <c r="V38" s="150">
        <v>117</v>
      </c>
      <c r="W38" s="40" t="s">
        <v>2</v>
      </c>
    </row>
    <row r="39" spans="1:23" ht="12" customHeight="1">
      <c r="A39" s="243" t="s">
        <v>37</v>
      </c>
      <c r="B39" s="243" t="s">
        <v>272</v>
      </c>
      <c r="C39" s="150"/>
      <c r="D39" s="210">
        <v>274830</v>
      </c>
      <c r="E39" s="150" t="s">
        <v>37</v>
      </c>
      <c r="F39" s="210">
        <v>3794537</v>
      </c>
      <c r="G39" s="150" t="s">
        <v>37</v>
      </c>
      <c r="H39" s="210">
        <v>4527347</v>
      </c>
      <c r="I39" s="150" t="s">
        <v>37</v>
      </c>
      <c r="J39" s="150">
        <v>17202</v>
      </c>
      <c r="K39" s="150" t="s">
        <v>37</v>
      </c>
      <c r="L39" s="150">
        <v>10408</v>
      </c>
      <c r="M39" s="40" t="s">
        <v>37</v>
      </c>
      <c r="N39" s="150">
        <v>309</v>
      </c>
      <c r="O39" s="40" t="s">
        <v>37</v>
      </c>
      <c r="P39" s="149">
        <v>743.27</v>
      </c>
      <c r="Q39" s="40" t="s">
        <v>37</v>
      </c>
      <c r="R39" s="131">
        <v>21.3</v>
      </c>
      <c r="S39" s="40"/>
      <c r="T39" s="150">
        <v>109</v>
      </c>
      <c r="U39" s="40" t="s">
        <v>37</v>
      </c>
      <c r="V39" s="150">
        <v>89</v>
      </c>
      <c r="W39" s="40" t="s">
        <v>2</v>
      </c>
    </row>
    <row r="40" spans="1:23" ht="12" customHeight="1">
      <c r="A40" s="111" t="s">
        <v>37</v>
      </c>
      <c r="B40" s="111" t="s">
        <v>273</v>
      </c>
      <c r="C40" s="150"/>
      <c r="D40" s="210">
        <v>238888</v>
      </c>
      <c r="E40" s="150" t="s">
        <v>37</v>
      </c>
      <c r="F40" s="210">
        <v>2695784</v>
      </c>
      <c r="G40" s="150" t="s">
        <v>37</v>
      </c>
      <c r="H40" s="210">
        <v>3082190</v>
      </c>
      <c r="I40" s="150" t="s">
        <v>37</v>
      </c>
      <c r="J40" s="150">
        <v>14195</v>
      </c>
      <c r="K40" s="150" t="s">
        <v>37</v>
      </c>
      <c r="L40" s="150">
        <v>9309</v>
      </c>
      <c r="M40" s="40" t="s">
        <v>37</v>
      </c>
      <c r="N40" s="150">
        <v>394</v>
      </c>
      <c r="O40" s="40" t="s">
        <v>37</v>
      </c>
      <c r="P40" s="149">
        <v>690.98</v>
      </c>
      <c r="Q40" s="40" t="s">
        <v>37</v>
      </c>
      <c r="R40" s="131">
        <v>-7</v>
      </c>
      <c r="S40" s="40"/>
      <c r="T40" s="150">
        <v>114</v>
      </c>
      <c r="U40" s="40" t="s">
        <v>37</v>
      </c>
      <c r="V40" s="150">
        <v>91</v>
      </c>
      <c r="W40" s="40" t="s">
        <v>2</v>
      </c>
    </row>
    <row r="41" spans="1:23" ht="12" customHeight="1">
      <c r="A41" s="111" t="s">
        <v>37</v>
      </c>
      <c r="B41" s="111" t="s">
        <v>274</v>
      </c>
      <c r="C41" s="150"/>
      <c r="D41" s="210">
        <v>285881</v>
      </c>
      <c r="E41" s="150" t="s">
        <v>37</v>
      </c>
      <c r="F41" s="210">
        <v>2664033</v>
      </c>
      <c r="G41" s="150" t="s">
        <v>37</v>
      </c>
      <c r="H41" s="210">
        <v>3064411</v>
      </c>
      <c r="I41" s="150" t="s">
        <v>37</v>
      </c>
      <c r="J41" s="150">
        <v>17365</v>
      </c>
      <c r="K41" s="150" t="s">
        <v>37</v>
      </c>
      <c r="L41" s="150">
        <v>11021</v>
      </c>
      <c r="M41" s="40" t="s">
        <v>37</v>
      </c>
      <c r="N41" s="150">
        <v>392</v>
      </c>
      <c r="O41" s="40" t="s">
        <v>37</v>
      </c>
      <c r="P41" s="149">
        <v>692.84</v>
      </c>
      <c r="Q41" s="40" t="s">
        <v>37</v>
      </c>
      <c r="R41" s="131">
        <v>0.3</v>
      </c>
      <c r="S41" s="40"/>
      <c r="T41" s="150">
        <v>126</v>
      </c>
      <c r="U41" s="40" t="s">
        <v>37</v>
      </c>
      <c r="V41" s="150">
        <v>151</v>
      </c>
      <c r="W41" s="40" t="s">
        <v>2</v>
      </c>
    </row>
    <row r="42" spans="1:23" ht="12" customHeight="1">
      <c r="A42" s="111" t="s">
        <v>37</v>
      </c>
      <c r="B42" s="111" t="s">
        <v>275</v>
      </c>
      <c r="C42" s="150"/>
      <c r="D42" s="210">
        <v>200078</v>
      </c>
      <c r="E42" s="150" t="s">
        <v>37</v>
      </c>
      <c r="F42" s="210">
        <v>1831142</v>
      </c>
      <c r="G42" s="150" t="s">
        <v>37</v>
      </c>
      <c r="H42" s="210">
        <v>2103509</v>
      </c>
      <c r="I42" s="150" t="s">
        <v>37</v>
      </c>
      <c r="J42" s="150">
        <v>16406</v>
      </c>
      <c r="K42" s="150" t="s">
        <v>37</v>
      </c>
      <c r="L42" s="150">
        <v>10007</v>
      </c>
      <c r="M42" s="40" t="s">
        <v>37</v>
      </c>
      <c r="N42" s="150">
        <v>308</v>
      </c>
      <c r="O42" s="40" t="s">
        <v>37</v>
      </c>
      <c r="P42" s="149">
        <v>665.56</v>
      </c>
      <c r="Q42" s="40" t="s">
        <v>37</v>
      </c>
      <c r="R42" s="131">
        <v>-3.9</v>
      </c>
      <c r="S42" s="40"/>
      <c r="T42" s="150">
        <v>124</v>
      </c>
      <c r="U42" s="40" t="s">
        <v>37</v>
      </c>
      <c r="V42" s="150">
        <v>147</v>
      </c>
      <c r="W42" s="40" t="s">
        <v>2</v>
      </c>
    </row>
    <row r="43" spans="1:23" ht="12" customHeight="1">
      <c r="A43" s="111" t="s">
        <v>37</v>
      </c>
      <c r="B43" s="111" t="s">
        <v>276</v>
      </c>
      <c r="C43" s="40"/>
      <c r="D43" s="210">
        <v>300961</v>
      </c>
      <c r="E43" s="40" t="s">
        <v>37</v>
      </c>
      <c r="F43" s="210">
        <v>1136569</v>
      </c>
      <c r="G43" s="40" t="s">
        <v>37</v>
      </c>
      <c r="H43" s="210">
        <v>1447459</v>
      </c>
      <c r="I43" s="40" t="s">
        <v>37</v>
      </c>
      <c r="J43" s="150">
        <v>17451</v>
      </c>
      <c r="K43" s="40" t="s">
        <v>37</v>
      </c>
      <c r="L43" s="150">
        <v>11069</v>
      </c>
      <c r="M43" s="40" t="s">
        <v>37</v>
      </c>
      <c r="N43" s="150">
        <v>355</v>
      </c>
      <c r="O43" s="40" t="s">
        <v>37</v>
      </c>
      <c r="P43" s="149">
        <v>811.45</v>
      </c>
      <c r="Q43" s="40" t="s">
        <v>37</v>
      </c>
      <c r="R43" s="131">
        <v>21.9</v>
      </c>
      <c r="S43" s="40"/>
      <c r="T43" s="150">
        <v>105</v>
      </c>
      <c r="U43" s="40" t="s">
        <v>37</v>
      </c>
      <c r="V43" s="150">
        <v>152</v>
      </c>
      <c r="W43" s="40" t="s">
        <v>2</v>
      </c>
    </row>
    <row r="44" spans="1:23" ht="12" customHeight="1">
      <c r="A44" s="111" t="s">
        <v>37</v>
      </c>
      <c r="B44" s="111" t="s">
        <v>277</v>
      </c>
      <c r="C44" s="150"/>
      <c r="D44" s="210">
        <v>749511</v>
      </c>
      <c r="E44" s="150" t="s">
        <v>37</v>
      </c>
      <c r="F44" s="210">
        <v>737878</v>
      </c>
      <c r="G44" s="150" t="s">
        <v>37</v>
      </c>
      <c r="H44" s="210">
        <v>885912</v>
      </c>
      <c r="I44" s="150" t="s">
        <v>37</v>
      </c>
      <c r="J44" s="150">
        <v>18119</v>
      </c>
      <c r="K44" s="150" t="s">
        <v>37</v>
      </c>
      <c r="L44" s="150">
        <v>11319</v>
      </c>
      <c r="M44" s="40" t="s">
        <v>37</v>
      </c>
      <c r="N44" s="150">
        <v>328</v>
      </c>
      <c r="O44" s="40" t="s">
        <v>37</v>
      </c>
      <c r="P44" s="149">
        <v>811.63</v>
      </c>
      <c r="Q44" s="40" t="s">
        <v>37</v>
      </c>
      <c r="R44" s="131">
        <v>0</v>
      </c>
      <c r="S44" s="40"/>
      <c r="T44" s="150">
        <v>119</v>
      </c>
      <c r="U44" s="40" t="s">
        <v>37</v>
      </c>
      <c r="V44" s="150">
        <v>142</v>
      </c>
      <c r="W44" s="40" t="s">
        <v>2</v>
      </c>
    </row>
    <row r="45" spans="1:23" ht="12" customHeight="1">
      <c r="A45" s="111" t="s">
        <v>37</v>
      </c>
      <c r="B45" s="111" t="s">
        <v>278</v>
      </c>
      <c r="C45" s="150"/>
      <c r="D45" s="210">
        <v>416811</v>
      </c>
      <c r="E45" s="150" t="s">
        <v>37</v>
      </c>
      <c r="F45" s="210">
        <v>835847</v>
      </c>
      <c r="G45" s="150" t="s">
        <v>37</v>
      </c>
      <c r="H45" s="210">
        <v>924660</v>
      </c>
      <c r="I45" s="150" t="s">
        <v>37</v>
      </c>
      <c r="J45" s="150">
        <v>16388</v>
      </c>
      <c r="K45" s="150" t="s">
        <v>37</v>
      </c>
      <c r="L45" s="150">
        <v>9311</v>
      </c>
      <c r="M45" s="40" t="s">
        <v>37</v>
      </c>
      <c r="N45" s="150">
        <v>354</v>
      </c>
      <c r="O45" s="40" t="s">
        <v>37</v>
      </c>
      <c r="P45" s="149">
        <v>709.5</v>
      </c>
      <c r="Q45" s="40" t="s">
        <v>37</v>
      </c>
      <c r="R45" s="131">
        <v>-12.6</v>
      </c>
      <c r="S45" s="40"/>
      <c r="T45" s="150">
        <v>125</v>
      </c>
      <c r="U45" s="40" t="s">
        <v>37</v>
      </c>
      <c r="V45" s="150">
        <v>164</v>
      </c>
      <c r="W45" s="40" t="s">
        <v>2</v>
      </c>
    </row>
    <row r="46" spans="1:23" ht="12" customHeight="1">
      <c r="A46" s="111" t="s">
        <v>37</v>
      </c>
      <c r="B46" s="111" t="s">
        <v>267</v>
      </c>
      <c r="C46" s="150"/>
      <c r="D46" s="210">
        <v>221512</v>
      </c>
      <c r="E46" s="150" t="s">
        <v>37</v>
      </c>
      <c r="F46" s="210">
        <v>1423610</v>
      </c>
      <c r="G46" s="150" t="s">
        <v>37</v>
      </c>
      <c r="H46" s="210">
        <v>1567039</v>
      </c>
      <c r="I46" s="150" t="s">
        <v>37</v>
      </c>
      <c r="J46" s="150">
        <v>17583</v>
      </c>
      <c r="K46" s="150" t="s">
        <v>37</v>
      </c>
      <c r="L46" s="150">
        <v>9679</v>
      </c>
      <c r="M46" s="40" t="s">
        <v>37</v>
      </c>
      <c r="N46" s="150">
        <v>305</v>
      </c>
      <c r="O46" s="40" t="s">
        <v>37</v>
      </c>
      <c r="P46" s="149">
        <v>814.76</v>
      </c>
      <c r="Q46" s="40" t="s">
        <v>37</v>
      </c>
      <c r="R46" s="131">
        <v>14.8</v>
      </c>
      <c r="S46" s="40"/>
      <c r="T46" s="150">
        <v>119</v>
      </c>
      <c r="U46" s="40" t="s">
        <v>37</v>
      </c>
      <c r="V46" s="150">
        <v>124</v>
      </c>
      <c r="W46" s="40" t="s">
        <v>2</v>
      </c>
    </row>
    <row r="47" spans="1:23" ht="12" customHeight="1">
      <c r="A47" s="111" t="s">
        <v>37</v>
      </c>
      <c r="B47" s="111" t="s">
        <v>268</v>
      </c>
      <c r="C47" s="150"/>
      <c r="D47" s="210">
        <v>189630</v>
      </c>
      <c r="E47" s="150" t="s">
        <v>37</v>
      </c>
      <c r="F47" s="210">
        <v>2363219</v>
      </c>
      <c r="G47" s="150" t="s">
        <v>37</v>
      </c>
      <c r="H47" s="210">
        <v>2942346</v>
      </c>
      <c r="I47" s="150" t="s">
        <v>37</v>
      </c>
      <c r="J47" s="212">
        <v>16491</v>
      </c>
      <c r="K47" s="150" t="s">
        <v>37</v>
      </c>
      <c r="L47" s="212">
        <v>9768</v>
      </c>
      <c r="M47" s="40" t="s">
        <v>37</v>
      </c>
      <c r="N47" s="150">
        <v>198</v>
      </c>
      <c r="O47" s="40" t="s">
        <v>37</v>
      </c>
      <c r="P47" s="149">
        <v>837.15</v>
      </c>
      <c r="Q47" s="40" t="s">
        <v>37</v>
      </c>
      <c r="R47" s="131">
        <v>2.7</v>
      </c>
      <c r="S47" s="40"/>
      <c r="T47" s="212">
        <v>96</v>
      </c>
      <c r="U47" s="40" t="s">
        <v>37</v>
      </c>
      <c r="V47" s="212">
        <v>117</v>
      </c>
      <c r="W47" s="40" t="s">
        <v>2</v>
      </c>
    </row>
    <row r="48" spans="1:23" ht="12" customHeight="1">
      <c r="A48" s="111" t="s">
        <v>37</v>
      </c>
      <c r="B48" s="111" t="s">
        <v>269</v>
      </c>
      <c r="C48" s="150"/>
      <c r="D48" s="210">
        <v>183459</v>
      </c>
      <c r="E48" s="150" t="s">
        <v>37</v>
      </c>
      <c r="F48" s="210">
        <v>2480779</v>
      </c>
      <c r="G48" s="150" t="s">
        <v>37</v>
      </c>
      <c r="H48" s="210">
        <v>3152125</v>
      </c>
      <c r="I48" s="150" t="s">
        <v>37</v>
      </c>
      <c r="J48" s="150">
        <v>15124</v>
      </c>
      <c r="K48" s="150" t="s">
        <v>37</v>
      </c>
      <c r="L48" s="150">
        <v>9561</v>
      </c>
      <c r="M48" s="40" t="s">
        <v>37</v>
      </c>
      <c r="N48" s="150">
        <v>403</v>
      </c>
      <c r="O48" s="40" t="s">
        <v>37</v>
      </c>
      <c r="P48" s="149">
        <v>936.08</v>
      </c>
      <c r="Q48" s="40" t="s">
        <v>37</v>
      </c>
      <c r="R48" s="131">
        <v>11.8</v>
      </c>
      <c r="S48" s="40"/>
      <c r="T48" s="150">
        <v>143</v>
      </c>
      <c r="U48" s="40" t="s">
        <v>37</v>
      </c>
      <c r="V48" s="150">
        <v>144</v>
      </c>
      <c r="W48" s="40" t="s">
        <v>2</v>
      </c>
    </row>
    <row r="49" spans="1:23" ht="12" customHeight="1">
      <c r="A49" s="111" t="s">
        <v>2</v>
      </c>
      <c r="B49" s="111"/>
      <c r="C49" s="150"/>
      <c r="D49" s="210"/>
      <c r="E49" s="150"/>
      <c r="F49" s="210"/>
      <c r="G49" s="150"/>
      <c r="H49" s="210"/>
      <c r="I49" s="150"/>
      <c r="J49" s="150"/>
      <c r="K49" s="150"/>
      <c r="L49" s="150"/>
      <c r="M49" s="40"/>
      <c r="N49" s="150"/>
      <c r="O49" s="40"/>
      <c r="P49" s="149"/>
      <c r="Q49" s="40"/>
      <c r="R49" s="131"/>
      <c r="S49" s="40"/>
      <c r="T49" s="150"/>
      <c r="U49" s="40"/>
      <c r="V49" s="150"/>
      <c r="W49" s="40"/>
    </row>
    <row r="50" spans="1:23" ht="12" customHeight="1">
      <c r="A50" s="111">
        <v>2008</v>
      </c>
      <c r="B50" s="111" t="s">
        <v>270</v>
      </c>
      <c r="C50" s="150"/>
      <c r="D50" s="210">
        <v>229955</v>
      </c>
      <c r="E50" s="150" t="s">
        <v>37</v>
      </c>
      <c r="F50" s="210">
        <v>3549668</v>
      </c>
      <c r="G50" s="150" t="s">
        <v>37</v>
      </c>
      <c r="H50" s="210">
        <v>4359069</v>
      </c>
      <c r="I50" s="150" t="s">
        <v>37</v>
      </c>
      <c r="J50" s="150">
        <v>16877</v>
      </c>
      <c r="K50" s="150" t="s">
        <v>37</v>
      </c>
      <c r="L50" s="150">
        <v>9334</v>
      </c>
      <c r="M50" s="40" t="s">
        <v>37</v>
      </c>
      <c r="N50" s="150">
        <v>297</v>
      </c>
      <c r="O50" s="40" t="s">
        <v>37</v>
      </c>
      <c r="P50" s="149">
        <v>920.76</v>
      </c>
      <c r="Q50" s="40" t="s">
        <v>37</v>
      </c>
      <c r="R50" s="131">
        <v>-1.6</v>
      </c>
      <c r="S50" s="40"/>
      <c r="T50" s="150">
        <v>137</v>
      </c>
      <c r="U50" s="40" t="s">
        <v>37</v>
      </c>
      <c r="V50" s="150">
        <v>157</v>
      </c>
      <c r="W50" s="40" t="s">
        <v>2</v>
      </c>
    </row>
    <row r="51" spans="1:23" ht="12" customHeight="1">
      <c r="A51" s="111" t="s">
        <v>37</v>
      </c>
      <c r="B51" s="111" t="s">
        <v>271</v>
      </c>
      <c r="C51" s="150"/>
      <c r="D51" s="210">
        <v>248081</v>
      </c>
      <c r="E51" s="150" t="s">
        <v>37</v>
      </c>
      <c r="F51" s="210">
        <v>3534554</v>
      </c>
      <c r="G51" s="150" t="s">
        <v>37</v>
      </c>
      <c r="H51" s="210">
        <v>4360552</v>
      </c>
      <c r="I51" s="150" t="s">
        <v>37</v>
      </c>
      <c r="J51" s="150">
        <v>15201</v>
      </c>
      <c r="K51" s="150" t="s">
        <v>37</v>
      </c>
      <c r="L51" s="150">
        <v>9026</v>
      </c>
      <c r="M51" s="40" t="s">
        <v>37</v>
      </c>
      <c r="N51" s="150">
        <v>408</v>
      </c>
      <c r="O51" s="40" t="s">
        <v>37</v>
      </c>
      <c r="P51" s="149">
        <v>926.07</v>
      </c>
      <c r="Q51" s="40" t="s">
        <v>37</v>
      </c>
      <c r="R51" s="131">
        <v>0.6</v>
      </c>
      <c r="S51" s="40"/>
      <c r="T51" s="150">
        <v>110</v>
      </c>
      <c r="U51" s="40" t="s">
        <v>37</v>
      </c>
      <c r="V51" s="150">
        <v>136</v>
      </c>
      <c r="W51" s="40" t="s">
        <v>2</v>
      </c>
    </row>
    <row r="52" spans="1:23" ht="12" customHeight="1">
      <c r="A52" s="243" t="s">
        <v>37</v>
      </c>
      <c r="B52" s="243" t="s">
        <v>272</v>
      </c>
      <c r="C52" s="150"/>
      <c r="D52" s="210">
        <v>207306</v>
      </c>
      <c r="E52" s="150" t="s">
        <v>37</v>
      </c>
      <c r="F52" s="210">
        <v>3050818</v>
      </c>
      <c r="G52" s="150" t="s">
        <v>37</v>
      </c>
      <c r="H52" s="210">
        <v>3757670</v>
      </c>
      <c r="I52" s="150" t="s">
        <v>37</v>
      </c>
      <c r="J52" s="150">
        <v>14932</v>
      </c>
      <c r="K52" s="150" t="s">
        <v>37</v>
      </c>
      <c r="L52" s="150">
        <v>8568</v>
      </c>
      <c r="M52" s="40" t="s">
        <v>37</v>
      </c>
      <c r="N52" s="150">
        <v>449</v>
      </c>
      <c r="O52" s="40" t="s">
        <v>37</v>
      </c>
      <c r="P52" s="149">
        <v>918.17</v>
      </c>
      <c r="Q52" s="40" t="s">
        <v>37</v>
      </c>
      <c r="R52" s="131">
        <v>-0.9</v>
      </c>
      <c r="S52" s="40"/>
      <c r="T52" s="150">
        <v>129</v>
      </c>
      <c r="U52" s="40" t="s">
        <v>37</v>
      </c>
      <c r="V52" s="150">
        <v>144</v>
      </c>
      <c r="W52" s="40" t="s">
        <v>2</v>
      </c>
    </row>
    <row r="53" spans="1:23" ht="12" customHeight="1">
      <c r="A53" s="111" t="s">
        <v>37</v>
      </c>
      <c r="B53" s="111" t="s">
        <v>273</v>
      </c>
      <c r="C53" s="150"/>
      <c r="D53" s="210">
        <v>282233</v>
      </c>
      <c r="E53" s="150" t="s">
        <v>37</v>
      </c>
      <c r="F53" s="210">
        <v>3449057</v>
      </c>
      <c r="G53" s="150" t="s">
        <v>37</v>
      </c>
      <c r="H53" s="210">
        <v>4118737</v>
      </c>
      <c r="I53" s="150" t="s">
        <v>37</v>
      </c>
      <c r="J53" s="150">
        <v>14043</v>
      </c>
      <c r="K53" s="150" t="s">
        <v>37</v>
      </c>
      <c r="L53" s="150">
        <v>8492</v>
      </c>
      <c r="M53" s="40" t="s">
        <v>37</v>
      </c>
      <c r="N53" s="150">
        <v>287</v>
      </c>
      <c r="O53" s="40" t="s">
        <v>37</v>
      </c>
      <c r="P53" s="149">
        <v>1013.29</v>
      </c>
      <c r="Q53" s="40" t="s">
        <v>37</v>
      </c>
      <c r="R53" s="131">
        <v>10.4</v>
      </c>
      <c r="S53" s="40"/>
      <c r="T53" s="150">
        <v>120</v>
      </c>
      <c r="U53" s="40" t="s">
        <v>37</v>
      </c>
      <c r="V53" s="150">
        <v>135</v>
      </c>
      <c r="W53" s="40" t="s">
        <v>2</v>
      </c>
    </row>
    <row r="54" spans="1:23" ht="12" customHeight="1">
      <c r="A54" s="111" t="s">
        <v>37</v>
      </c>
      <c r="B54" s="111" t="s">
        <v>274</v>
      </c>
      <c r="C54" s="150"/>
      <c r="D54" s="210">
        <v>302159</v>
      </c>
      <c r="E54" s="150" t="s">
        <v>83</v>
      </c>
      <c r="F54" s="210">
        <v>2718068</v>
      </c>
      <c r="G54" s="150" t="s">
        <v>83</v>
      </c>
      <c r="H54" s="210">
        <v>3492958</v>
      </c>
      <c r="I54" s="150" t="s">
        <v>83</v>
      </c>
      <c r="J54" s="150">
        <v>13783</v>
      </c>
      <c r="K54" s="150" t="s">
        <v>37</v>
      </c>
      <c r="L54" s="150">
        <v>8156</v>
      </c>
      <c r="M54" s="40" t="s">
        <v>37</v>
      </c>
      <c r="N54" s="150">
        <v>294</v>
      </c>
      <c r="O54" s="40" t="s">
        <v>37</v>
      </c>
      <c r="P54" s="149">
        <v>1114.44</v>
      </c>
      <c r="Q54" s="40" t="s">
        <v>37</v>
      </c>
      <c r="R54" s="131">
        <v>10</v>
      </c>
      <c r="S54" s="40"/>
      <c r="T54" s="150">
        <v>116</v>
      </c>
      <c r="U54" s="40" t="s">
        <v>37</v>
      </c>
      <c r="V54" s="150">
        <v>149</v>
      </c>
      <c r="W54" s="40" t="s">
        <v>2</v>
      </c>
    </row>
    <row r="55" spans="1:23" ht="12" customHeight="1">
      <c r="A55" s="111" t="s">
        <v>37</v>
      </c>
      <c r="B55" s="111" t="s">
        <v>275</v>
      </c>
      <c r="C55" s="150"/>
      <c r="D55" s="210">
        <v>240841</v>
      </c>
      <c r="E55" s="150" t="s">
        <v>83</v>
      </c>
      <c r="F55" s="210">
        <v>1591183</v>
      </c>
      <c r="G55" s="150" t="s">
        <v>83</v>
      </c>
      <c r="H55" s="210">
        <v>2105997</v>
      </c>
      <c r="I55" s="150" t="s">
        <v>83</v>
      </c>
      <c r="J55" s="150">
        <v>13802</v>
      </c>
      <c r="K55" s="150" t="s">
        <v>37</v>
      </c>
      <c r="L55" s="150">
        <v>7049</v>
      </c>
      <c r="M55" s="40" t="s">
        <v>37</v>
      </c>
      <c r="N55" s="150">
        <v>289</v>
      </c>
      <c r="O55" s="40" t="s">
        <v>37</v>
      </c>
      <c r="P55" s="149">
        <v>1286.47</v>
      </c>
      <c r="Q55" s="40" t="s">
        <v>37</v>
      </c>
      <c r="R55" s="131">
        <v>15.4</v>
      </c>
      <c r="S55" s="40"/>
      <c r="T55" s="150">
        <v>130</v>
      </c>
      <c r="U55" s="40" t="s">
        <v>37</v>
      </c>
      <c r="V55" s="150">
        <v>131</v>
      </c>
      <c r="W55" s="40" t="s">
        <v>2</v>
      </c>
    </row>
    <row r="56" spans="1:23" ht="12" customHeight="1">
      <c r="A56" s="111" t="s">
        <v>37</v>
      </c>
      <c r="B56" s="111" t="s">
        <v>276</v>
      </c>
      <c r="C56" s="40"/>
      <c r="D56" s="210">
        <v>315458</v>
      </c>
      <c r="E56" s="40" t="s">
        <v>83</v>
      </c>
      <c r="F56" s="210">
        <v>1090454</v>
      </c>
      <c r="G56" s="40" t="s">
        <v>83</v>
      </c>
      <c r="H56" s="210">
        <v>1459511</v>
      </c>
      <c r="I56" s="40" t="s">
        <v>83</v>
      </c>
      <c r="J56" s="150">
        <v>12718</v>
      </c>
      <c r="K56" s="40" t="s">
        <v>37</v>
      </c>
      <c r="L56" s="150">
        <v>7289</v>
      </c>
      <c r="M56" s="40" t="s">
        <v>37</v>
      </c>
      <c r="N56" s="150">
        <v>299</v>
      </c>
      <c r="O56" s="40" t="s">
        <v>37</v>
      </c>
      <c r="P56" s="149">
        <v>1442.51</v>
      </c>
      <c r="Q56" s="40" t="s">
        <v>37</v>
      </c>
      <c r="R56" s="131">
        <v>12.1</v>
      </c>
      <c r="S56" s="40"/>
      <c r="T56" s="150">
        <v>119</v>
      </c>
      <c r="U56" s="40" t="s">
        <v>37</v>
      </c>
      <c r="V56" s="150">
        <v>129</v>
      </c>
      <c r="W56" s="40" t="s">
        <v>2</v>
      </c>
    </row>
    <row r="57" spans="1:23" ht="12" customHeight="1">
      <c r="A57" s="111" t="s">
        <v>37</v>
      </c>
      <c r="B57" s="111" t="s">
        <v>277</v>
      </c>
      <c r="C57" s="150"/>
      <c r="D57" s="210">
        <v>782650</v>
      </c>
      <c r="E57" s="150" t="s">
        <v>83</v>
      </c>
      <c r="F57" s="210">
        <v>715959</v>
      </c>
      <c r="G57" s="150" t="s">
        <v>83</v>
      </c>
      <c r="H57" s="210">
        <v>872251</v>
      </c>
      <c r="I57" s="150" t="s">
        <v>83</v>
      </c>
      <c r="J57" s="150">
        <v>12594</v>
      </c>
      <c r="K57" s="150" t="s">
        <v>37</v>
      </c>
      <c r="L57" s="150">
        <v>6910</v>
      </c>
      <c r="M57" s="40" t="s">
        <v>37</v>
      </c>
      <c r="N57" s="150">
        <v>436</v>
      </c>
      <c r="O57" s="40" t="s">
        <v>83</v>
      </c>
      <c r="P57" s="149">
        <v>1458.26</v>
      </c>
      <c r="Q57" s="40" t="s">
        <v>83</v>
      </c>
      <c r="R57" s="131">
        <v>1.1</v>
      </c>
      <c r="S57" s="40"/>
      <c r="T57" s="150">
        <v>110</v>
      </c>
      <c r="U57" s="40" t="s">
        <v>37</v>
      </c>
      <c r="V57" s="150">
        <v>110</v>
      </c>
      <c r="W57" s="40" t="s">
        <v>2</v>
      </c>
    </row>
    <row r="58" spans="1:23" ht="12" customHeight="1">
      <c r="A58" s="111" t="s">
        <v>37</v>
      </c>
      <c r="B58" s="111" t="s">
        <v>278</v>
      </c>
      <c r="C58" s="150"/>
      <c r="D58" s="210">
        <v>518532</v>
      </c>
      <c r="E58" s="150" t="s">
        <v>83</v>
      </c>
      <c r="F58" s="210">
        <v>860995</v>
      </c>
      <c r="G58" s="150" t="s">
        <v>83</v>
      </c>
      <c r="H58" s="210">
        <v>957606</v>
      </c>
      <c r="I58" s="150" t="s">
        <v>83</v>
      </c>
      <c r="J58" s="150">
        <v>13829</v>
      </c>
      <c r="K58" s="150" t="s">
        <v>37</v>
      </c>
      <c r="L58" s="150">
        <v>7157</v>
      </c>
      <c r="M58" s="40" t="s">
        <v>37</v>
      </c>
      <c r="N58" s="150">
        <v>263</v>
      </c>
      <c r="O58" s="40" t="s">
        <v>83</v>
      </c>
      <c r="P58" s="149">
        <v>1453.78</v>
      </c>
      <c r="Q58" s="40" t="s">
        <v>83</v>
      </c>
      <c r="R58" s="131">
        <v>-0.3</v>
      </c>
      <c r="S58" s="40"/>
      <c r="T58" s="150">
        <v>119</v>
      </c>
      <c r="U58" s="40" t="s">
        <v>37</v>
      </c>
      <c r="V58" s="150">
        <v>130</v>
      </c>
      <c r="W58" s="40" t="s">
        <v>2</v>
      </c>
    </row>
    <row r="59" spans="1:23" ht="12" customHeight="1">
      <c r="A59" s="244" t="s">
        <v>37</v>
      </c>
      <c r="B59" s="244" t="s">
        <v>267</v>
      </c>
      <c r="C59" s="273"/>
      <c r="D59" s="210">
        <v>267454</v>
      </c>
      <c r="E59" s="150" t="s">
        <v>83</v>
      </c>
      <c r="F59" s="210">
        <v>1556130</v>
      </c>
      <c r="G59" s="150" t="s">
        <v>83</v>
      </c>
      <c r="H59" s="210">
        <v>1728801</v>
      </c>
      <c r="I59" s="150" t="s">
        <v>83</v>
      </c>
      <c r="J59" s="150">
        <v>14091</v>
      </c>
      <c r="K59" s="273" t="s">
        <v>37</v>
      </c>
      <c r="L59" s="150">
        <v>6614</v>
      </c>
      <c r="M59" s="146" t="s">
        <v>37</v>
      </c>
      <c r="N59" s="160">
        <v>426</v>
      </c>
      <c r="O59" s="146" t="s">
        <v>83</v>
      </c>
      <c r="P59" s="158">
        <v>1130.42</v>
      </c>
      <c r="Q59" s="146" t="s">
        <v>396</v>
      </c>
      <c r="R59" s="159">
        <v>-22.2</v>
      </c>
      <c r="S59" s="146"/>
      <c r="T59" s="150">
        <v>130</v>
      </c>
      <c r="U59" s="146" t="s">
        <v>37</v>
      </c>
      <c r="V59" s="150">
        <v>135</v>
      </c>
      <c r="W59" s="146" t="s">
        <v>2</v>
      </c>
    </row>
    <row r="60" spans="1:23" ht="1.5" customHeight="1">
      <c r="A60" s="147"/>
      <c r="B60" s="147"/>
      <c r="C60" s="140"/>
      <c r="D60" s="141"/>
      <c r="E60" s="140"/>
      <c r="F60" s="141"/>
      <c r="G60" s="140"/>
      <c r="H60" s="141"/>
      <c r="I60" s="140"/>
      <c r="J60" s="142"/>
      <c r="K60" s="140"/>
      <c r="L60" s="141"/>
      <c r="M60" s="140"/>
      <c r="N60" s="143"/>
      <c r="O60" s="140"/>
      <c r="P60" s="142"/>
      <c r="Q60" s="140"/>
      <c r="R60" s="144"/>
      <c r="S60" s="140"/>
      <c r="T60" s="142"/>
      <c r="U60" s="140"/>
      <c r="V60" s="141"/>
      <c r="W60" s="140"/>
    </row>
    <row r="61" spans="1:19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ht="11.25" customHeight="1">
      <c r="A62" s="146" t="s">
        <v>180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</row>
    <row r="63" spans="1:19" ht="11.25" customHeight="1">
      <c r="A63" s="146" t="s">
        <v>179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</row>
    <row r="64" spans="1:19" ht="11.25" customHeight="1">
      <c r="A64" s="146" t="s">
        <v>226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1:7" ht="11.25" customHeight="1">
      <c r="A65" s="66" t="s">
        <v>237</v>
      </c>
      <c r="F65" s="44"/>
      <c r="G65" s="44"/>
    </row>
    <row r="66" spans="1:19" ht="11.25" customHeight="1">
      <c r="A66" s="146" t="s">
        <v>238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</row>
    <row r="67" spans="1:23" ht="13.5" customHeight="1">
      <c r="A67" s="265" t="s">
        <v>161</v>
      </c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7"/>
      <c r="U67" s="267"/>
      <c r="V67" s="267"/>
      <c r="W67" s="267"/>
    </row>
    <row r="68" spans="1:19" ht="6" customHeigh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</row>
    <row r="69" spans="1:19" ht="11.25" customHeight="1">
      <c r="A69" s="203" t="str">
        <f>+IF(A71="","Symbol:","Symbols:")</f>
        <v>Symbols:</v>
      </c>
      <c r="B69" s="203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</row>
    <row r="70" spans="1:19" ht="11.25" customHeight="1">
      <c r="A70" s="222" t="s">
        <v>136</v>
      </c>
      <c r="B70" s="222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</row>
    <row r="71" spans="1:19" ht="11.25" customHeight="1">
      <c r="A71" s="146" t="s">
        <v>111</v>
      </c>
      <c r="B71" s="146"/>
      <c r="C71" s="40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</sheetData>
  <mergeCells count="31">
    <mergeCell ref="A12:C12"/>
    <mergeCell ref="D12:E12"/>
    <mergeCell ref="F12:G12"/>
    <mergeCell ref="H12:I12"/>
    <mergeCell ref="D11:I11"/>
    <mergeCell ref="J6:W6"/>
    <mergeCell ref="N7:S7"/>
    <mergeCell ref="T7:W8"/>
    <mergeCell ref="N8:O11"/>
    <mergeCell ref="P8:Q11"/>
    <mergeCell ref="L11:M11"/>
    <mergeCell ref="T11:W11"/>
    <mergeCell ref="V9:W10"/>
    <mergeCell ref="T9:U10"/>
    <mergeCell ref="T12:U12"/>
    <mergeCell ref="V12:W12"/>
    <mergeCell ref="R12:S12"/>
    <mergeCell ref="A1:B1"/>
    <mergeCell ref="A6:C11"/>
    <mergeCell ref="D6:I6"/>
    <mergeCell ref="D7:I8"/>
    <mergeCell ref="D9:E10"/>
    <mergeCell ref="F9:G10"/>
    <mergeCell ref="H9:I10"/>
    <mergeCell ref="R8:S11"/>
    <mergeCell ref="J12:K12"/>
    <mergeCell ref="N12:O12"/>
    <mergeCell ref="J7:M10"/>
    <mergeCell ref="L12:M12"/>
    <mergeCell ref="P12:Q12"/>
    <mergeCell ref="J11:K11"/>
  </mergeCells>
  <printOptions horizontalCentered="1"/>
  <pageMargins left="0.27" right="0.28" top="0.5511811023622047" bottom="0.35433070866141736" header="0.31496062992125984" footer="0.31496062992125984"/>
  <pageSetup horizontalDpi="600" verticalDpi="600" orientation="portrait" paperSize="9" scale="95" r:id="rId1"/>
  <headerFooter alignWithMargins="0">
    <oddHeader>&amp;C&amp;"Arial,Bold Italic"Overseas Merchandise Trade: October 2008</oddHeader>
    <oddFooter>&amp;R&amp;"Arial Mäori,Bold Italic"Published by Statistics New Zealand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Support Services</dc:creator>
  <cp:keywords/>
  <dc:description/>
  <cp:lastModifiedBy>Technical Support Services</cp:lastModifiedBy>
  <cp:lastPrinted>2008-11-24T23:03:39Z</cp:lastPrinted>
  <dcterms:created xsi:type="dcterms:W3CDTF">1998-07-16T02:58:19Z</dcterms:created>
  <dcterms:modified xsi:type="dcterms:W3CDTF">2008-11-24T23:06:10Z</dcterms:modified>
  <cp:category/>
  <cp:version/>
  <cp:contentType/>
  <cp:contentStatus/>
</cp:coreProperties>
</file>