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42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<sst xmlns="http://schemas.openxmlformats.org/spreadsheetml/2006/main" count="38" uniqueCount="37">
  <si>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Blank</t>
  </si>
  <si>
    <t>Auckland</t>
  </si>
  <si>
    <t>Counties</t>
  </si>
  <si>
    <t>Waitemata</t>
  </si>
  <si>
    <t>Northland</t>
  </si>
  <si>
    <t>Waikato</t>
  </si>
  <si>
    <t>BOP</t>
  </si>
  <si>
    <t>Taranaki</t>
  </si>
  <si>
    <t>Lakes</t>
  </si>
  <si>
    <t>Tairawhiti</t>
  </si>
  <si>
    <t>Whanganui</t>
  </si>
  <si>
    <t>MidCentral</t>
  </si>
  <si>
    <t>Hbay</t>
  </si>
  <si>
    <t>Capital</t>
  </si>
  <si>
    <t>Wairarapa</t>
  </si>
  <si>
    <t>Hutt</t>
  </si>
  <si>
    <t>Nelson</t>
  </si>
  <si>
    <t>Canterbury</t>
  </si>
  <si>
    <t>West Coast</t>
  </si>
  <si>
    <t>South Canty</t>
  </si>
  <si>
    <t>Otago</t>
  </si>
  <si>
    <t>Southland</t>
  </si>
  <si>
    <t>New Zealand</t>
  </si>
  <si>
    <t>Eligible</t>
  </si>
  <si>
    <t>Turnout</t>
  </si>
  <si>
    <t>Voters</t>
  </si>
  <si>
    <t>Voting Papers</t>
  </si>
  <si>
    <t>Received</t>
  </si>
  <si>
    <t>Votes</t>
  </si>
  <si>
    <t>Forms</t>
  </si>
  <si>
    <t>Total Informal</t>
  </si>
  <si>
    <t>And Blank</t>
  </si>
  <si>
    <t>Informal</t>
  </si>
  <si>
    <t>Valid Vote</t>
  </si>
  <si>
    <t>STV Confusion</t>
  </si>
  <si>
    <t>Rate</t>
  </si>
  <si>
    <t>Frustration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</si>
</sst>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9" fontId="1" fillId="0" borderId="0" xfId="19" applyFont="1" applyAlignment="1">
      <alignment/>
    </xf>
    <xf numFmtId="0" fontId="2" fillId="0" borderId="0" xfId="0" applyFont="1" applyAlignment="1">
      <alignment/>
    </xf>
    <xf numFmtId="9" fontId="2" fillId="0" borderId="0" xfId="19" applyFont="1" applyAlignment="1">
      <alignment/>
    </xf>
    <xf numFmtId="0" fontId="3" fillId="0" borderId="0" xfId="0" applyFont="1" applyAlignment="1">
      <alignment/>
    </xf>
    <xf numFmtId="9" fontId="3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1.28125" style="0" customWidth="1"/>
    <col min="2" max="2" width="13.57421875" style="0" customWidth="1"/>
    <col min="3" max="3" width="12.8515625" style="0" customWidth="1"/>
    <col min="4" max="4" width="12.57421875" style="0" customWidth="1"/>
    <col min="5" max="5" width="6.140625" style="4" customWidth="1"/>
    <col min="7" max="7" width="6.57421875" style="4" customWidth="1"/>
    <col min="8" max="8" width="13.421875" style="4" customWidth="1"/>
    <col min="9" max="9" width="11.140625" style="0" customWidth="1"/>
  </cols>
  <sheetData>
    <row r="2" spans="2:9" ht="12.75">
      <c r="B2" t="s">
        <v>23</v>
      </c>
      <c r="C2" t="s">
        <v>26</v>
      </c>
      <c r="D2" t="s">
        <v>32</v>
      </c>
      <c r="F2" t="s">
        <v>0</v>
      </c>
      <c r="H2" s="6" t="s">
        <v>30</v>
      </c>
      <c r="I2" s="1" t="s">
        <v>33</v>
      </c>
    </row>
    <row r="3" spans="2:9" ht="12.75">
      <c r="B3" t="s">
        <v>25</v>
      </c>
      <c r="C3" t="s">
        <v>27</v>
      </c>
      <c r="D3" t="s">
        <v>28</v>
      </c>
      <c r="F3" t="s">
        <v>29</v>
      </c>
      <c r="H3" s="6" t="s">
        <v>31</v>
      </c>
      <c r="I3" s="1" t="s">
        <v>24</v>
      </c>
    </row>
    <row r="4" spans="1:9" ht="12.75">
      <c r="A4" s="1" t="s">
        <v>4</v>
      </c>
      <c r="B4">
        <v>100463</v>
      </c>
      <c r="C4">
        <v>50024</v>
      </c>
      <c r="D4">
        <v>2459</v>
      </c>
      <c r="E4" s="5">
        <f>D4/C4</f>
        <v>0.049156404925635694</v>
      </c>
      <c r="F4">
        <v>3646</v>
      </c>
      <c r="G4" s="5">
        <f>F4/C4</f>
        <v>0.0728850151927075</v>
      </c>
      <c r="H4" s="7">
        <f aca="true" t="shared" si="0" ref="H4:H25">(D4+F4)/C4</f>
        <v>0.1220414201183432</v>
      </c>
      <c r="I4" s="3">
        <f aca="true" t="shared" si="1" ref="I4:I25">(C4-D4-F4)/B4</f>
        <v>0.43716592178214864</v>
      </c>
    </row>
    <row r="5" spans="1:9" ht="12.75">
      <c r="A5" s="1" t="s">
        <v>1</v>
      </c>
      <c r="B5">
        <v>264691</v>
      </c>
      <c r="C5">
        <v>112651</v>
      </c>
      <c r="D5">
        <v>15134</v>
      </c>
      <c r="E5" s="5">
        <f aca="true" t="shared" si="2" ref="E5:E25">D5/C5</f>
        <v>0.13434412477474678</v>
      </c>
      <c r="F5">
        <v>16805</v>
      </c>
      <c r="G5" s="5">
        <f aca="true" t="shared" si="3" ref="G5:G25">F5/C5</f>
        <v>0.14917754835731595</v>
      </c>
      <c r="H5" s="7">
        <f t="shared" si="0"/>
        <v>0.2835216731320627</v>
      </c>
      <c r="I5" s="3">
        <f t="shared" si="1"/>
        <v>0.3049291437940844</v>
      </c>
    </row>
    <row r="6" spans="1:9" ht="12.75">
      <c r="A6" s="1" t="s">
        <v>2</v>
      </c>
      <c r="B6" s="2">
        <v>288459</v>
      </c>
      <c r="C6">
        <v>107661</v>
      </c>
      <c r="D6">
        <v>13722</v>
      </c>
      <c r="E6" s="5">
        <f t="shared" si="2"/>
        <v>0.12745562459943713</v>
      </c>
      <c r="F6">
        <v>8589</v>
      </c>
      <c r="G6" s="5">
        <f t="shared" si="3"/>
        <v>0.07977819266029482</v>
      </c>
      <c r="H6" s="7">
        <f t="shared" si="0"/>
        <v>0.20723381725973195</v>
      </c>
      <c r="I6" s="3">
        <f t="shared" si="1"/>
        <v>0.29588260376691317</v>
      </c>
    </row>
    <row r="7" spans="1:9" ht="12.75">
      <c r="A7" s="1" t="s">
        <v>3</v>
      </c>
      <c r="B7">
        <v>339128</v>
      </c>
      <c r="C7">
        <v>129281</v>
      </c>
      <c r="D7">
        <v>13071</v>
      </c>
      <c r="E7" s="5">
        <f t="shared" si="2"/>
        <v>0.10110534417277094</v>
      </c>
      <c r="F7">
        <v>15127</v>
      </c>
      <c r="G7" s="5">
        <f t="shared" si="3"/>
        <v>0.11700868650459077</v>
      </c>
      <c r="H7" s="7">
        <f t="shared" si="0"/>
        <v>0.2181140306773617</v>
      </c>
      <c r="I7" s="3">
        <f t="shared" si="1"/>
        <v>0.29806739638130736</v>
      </c>
    </row>
    <row r="8" spans="1:9" ht="12.75">
      <c r="A8" s="1" t="s">
        <v>5</v>
      </c>
      <c r="B8">
        <v>233221</v>
      </c>
      <c r="C8">
        <v>81388</v>
      </c>
      <c r="D8">
        <v>6554</v>
      </c>
      <c r="E8" s="5">
        <f t="shared" si="2"/>
        <v>0.08052784194230107</v>
      </c>
      <c r="F8">
        <v>6510</v>
      </c>
      <c r="G8" s="5">
        <f t="shared" si="3"/>
        <v>0.07998722170344523</v>
      </c>
      <c r="H8" s="7">
        <f t="shared" si="0"/>
        <v>0.1605150636457463</v>
      </c>
      <c r="I8" s="3">
        <f t="shared" si="1"/>
        <v>0.29295818129585244</v>
      </c>
    </row>
    <row r="9" spans="1:9" ht="12.75">
      <c r="A9" s="1" t="s">
        <v>6</v>
      </c>
      <c r="B9">
        <v>138140</v>
      </c>
      <c r="C9">
        <v>59627</v>
      </c>
      <c r="D9">
        <v>5723</v>
      </c>
      <c r="E9" s="5">
        <f t="shared" si="2"/>
        <v>0.0959800090563</v>
      </c>
      <c r="F9">
        <v>5145</v>
      </c>
      <c r="G9" s="5">
        <f t="shared" si="3"/>
        <v>0.08628641387290992</v>
      </c>
      <c r="H9" s="7">
        <f t="shared" si="0"/>
        <v>0.18226642292920991</v>
      </c>
      <c r="I9" s="3">
        <f t="shared" si="1"/>
        <v>0.3529680034747358</v>
      </c>
    </row>
    <row r="10" spans="1:9" ht="12.75">
      <c r="A10" s="1" t="s">
        <v>7</v>
      </c>
      <c r="B10">
        <v>76159</v>
      </c>
      <c r="C10">
        <v>39751</v>
      </c>
      <c r="D10">
        <v>2175</v>
      </c>
      <c r="E10" s="5">
        <f t="shared" si="2"/>
        <v>0.05471560463887701</v>
      </c>
      <c r="F10">
        <v>4227</v>
      </c>
      <c r="G10" s="5">
        <f t="shared" si="3"/>
        <v>0.10633694749817614</v>
      </c>
      <c r="H10" s="7">
        <f t="shared" si="0"/>
        <v>0.16105255213705316</v>
      </c>
      <c r="I10" s="3">
        <f t="shared" si="1"/>
        <v>0.4378865268714138</v>
      </c>
    </row>
    <row r="11" spans="1:9" ht="12.75">
      <c r="A11" s="1" t="s">
        <v>8</v>
      </c>
      <c r="B11">
        <v>66019</v>
      </c>
      <c r="C11">
        <v>29872</v>
      </c>
      <c r="D11">
        <v>1370</v>
      </c>
      <c r="E11" s="5">
        <f t="shared" si="2"/>
        <v>0.04586234600964113</v>
      </c>
      <c r="F11">
        <v>2128</v>
      </c>
      <c r="G11" s="5">
        <f t="shared" si="3"/>
        <v>0.0712372790573112</v>
      </c>
      <c r="H11" s="7">
        <f t="shared" si="0"/>
        <v>0.11709962506695233</v>
      </c>
      <c r="I11" s="3">
        <f t="shared" si="1"/>
        <v>0.39949105560520454</v>
      </c>
    </row>
    <row r="12" spans="1:9" ht="12.75">
      <c r="A12" s="1" t="s">
        <v>9</v>
      </c>
      <c r="B12">
        <v>29523</v>
      </c>
      <c r="C12">
        <v>15393</v>
      </c>
      <c r="D12">
        <v>792</v>
      </c>
      <c r="E12" s="5">
        <f t="shared" si="2"/>
        <v>0.05145195868251803</v>
      </c>
      <c r="F12">
        <v>681</v>
      </c>
      <c r="G12" s="5">
        <f t="shared" si="3"/>
        <v>0.04424088871564997</v>
      </c>
      <c r="H12" s="7">
        <f t="shared" si="0"/>
        <v>0.095692847398168</v>
      </c>
      <c r="I12" s="3">
        <f t="shared" si="1"/>
        <v>0.4714967991057819</v>
      </c>
    </row>
    <row r="13" spans="1:9" ht="12.75">
      <c r="A13" s="1" t="s">
        <v>10</v>
      </c>
      <c r="B13">
        <v>43450</v>
      </c>
      <c r="C13">
        <v>23057</v>
      </c>
      <c r="D13">
        <v>1747</v>
      </c>
      <c r="E13" s="5">
        <f t="shared" si="2"/>
        <v>0.0757687470182591</v>
      </c>
      <c r="F13">
        <v>1026</v>
      </c>
      <c r="G13" s="5">
        <f t="shared" si="3"/>
        <v>0.04449841696664787</v>
      </c>
      <c r="H13" s="7">
        <f t="shared" si="0"/>
        <v>0.12026716398490697</v>
      </c>
      <c r="I13" s="3">
        <f t="shared" si="1"/>
        <v>0.4668354430379747</v>
      </c>
    </row>
    <row r="14" spans="1:9" ht="12.75">
      <c r="A14" s="1" t="s">
        <v>11</v>
      </c>
      <c r="B14">
        <v>111652</v>
      </c>
      <c r="C14">
        <v>52380</v>
      </c>
      <c r="D14">
        <v>2010</v>
      </c>
      <c r="E14" s="5">
        <f t="shared" si="2"/>
        <v>0.03837342497136312</v>
      </c>
      <c r="F14">
        <v>4989</v>
      </c>
      <c r="G14" s="5">
        <f t="shared" si="3"/>
        <v>0.09524627720504009</v>
      </c>
      <c r="H14" s="7">
        <f t="shared" si="0"/>
        <v>0.1336197021764032</v>
      </c>
      <c r="I14" s="3">
        <f t="shared" si="1"/>
        <v>0.40645039945545086</v>
      </c>
    </row>
    <row r="15" spans="1:9" ht="12.75">
      <c r="A15" s="1" t="s">
        <v>12</v>
      </c>
      <c r="B15">
        <v>105010</v>
      </c>
      <c r="C15">
        <v>47782</v>
      </c>
      <c r="D15">
        <v>4941</v>
      </c>
      <c r="E15" s="5">
        <f t="shared" si="2"/>
        <v>0.10340714076430454</v>
      </c>
      <c r="F15">
        <v>2179</v>
      </c>
      <c r="G15" s="5">
        <f t="shared" si="3"/>
        <v>0.0456029467163367</v>
      </c>
      <c r="H15" s="7">
        <f t="shared" si="0"/>
        <v>0.14901008748064123</v>
      </c>
      <c r="I15" s="3">
        <f t="shared" si="1"/>
        <v>0.38722026473669174</v>
      </c>
    </row>
    <row r="16" spans="1:9" ht="12.75">
      <c r="A16" s="1" t="s">
        <v>13</v>
      </c>
      <c r="B16">
        <v>194623</v>
      </c>
      <c r="C16">
        <v>80874</v>
      </c>
      <c r="D16">
        <v>4449</v>
      </c>
      <c r="E16" s="5">
        <f t="shared" si="2"/>
        <v>0.05501149936938942</v>
      </c>
      <c r="F16">
        <v>6770</v>
      </c>
      <c r="G16" s="5">
        <f t="shared" si="3"/>
        <v>0.08371046318965304</v>
      </c>
      <c r="H16" s="7">
        <f t="shared" si="0"/>
        <v>0.13872196255904246</v>
      </c>
      <c r="I16" s="3">
        <f t="shared" si="1"/>
        <v>0.35789706252601183</v>
      </c>
    </row>
    <row r="17" spans="1:9" ht="12.75">
      <c r="A17" s="1" t="s">
        <v>15</v>
      </c>
      <c r="B17">
        <v>95927</v>
      </c>
      <c r="C17">
        <v>39184</v>
      </c>
      <c r="D17">
        <v>4314</v>
      </c>
      <c r="E17" s="5">
        <f t="shared" si="2"/>
        <v>0.11009595753368721</v>
      </c>
      <c r="F17">
        <v>1865</v>
      </c>
      <c r="G17" s="5">
        <f t="shared" si="3"/>
        <v>0.04759595753368722</v>
      </c>
      <c r="H17" s="7">
        <f t="shared" si="0"/>
        <v>0.15769191506737443</v>
      </c>
      <c r="I17" s="3">
        <f t="shared" si="1"/>
        <v>0.3440637151167033</v>
      </c>
    </row>
    <row r="18" spans="1:9" ht="12.75">
      <c r="A18" s="1" t="s">
        <v>14</v>
      </c>
      <c r="B18">
        <v>28971</v>
      </c>
      <c r="C18">
        <v>16794</v>
      </c>
      <c r="D18">
        <v>1023</v>
      </c>
      <c r="E18" s="5">
        <f t="shared" si="2"/>
        <v>0.0609146123615577</v>
      </c>
      <c r="F18">
        <v>1044</v>
      </c>
      <c r="G18" s="5">
        <f t="shared" si="3"/>
        <v>0.06216505894962487</v>
      </c>
      <c r="H18" s="7">
        <f t="shared" si="0"/>
        <v>0.12307967131118257</v>
      </c>
      <c r="I18" s="3">
        <f t="shared" si="1"/>
        <v>0.5083359221290256</v>
      </c>
    </row>
    <row r="19" spans="1:9" ht="12.75">
      <c r="A19" s="1" t="s">
        <v>16</v>
      </c>
      <c r="B19">
        <v>95905</v>
      </c>
      <c r="C19">
        <v>49346</v>
      </c>
      <c r="D19">
        <f>SUM(573+2517)</f>
        <v>3090</v>
      </c>
      <c r="E19" s="5">
        <f t="shared" si="2"/>
        <v>0.06261905726907956</v>
      </c>
      <c r="F19">
        <f>SUM(1470+4139)</f>
        <v>5609</v>
      </c>
      <c r="G19" s="5">
        <f t="shared" si="3"/>
        <v>0.11366676123697969</v>
      </c>
      <c r="H19" s="7">
        <f t="shared" si="0"/>
        <v>0.17628581850605926</v>
      </c>
      <c r="I19" s="3">
        <f t="shared" si="1"/>
        <v>0.42382566081017675</v>
      </c>
    </row>
    <row r="20" spans="1:9" ht="12.75">
      <c r="A20" s="1" t="s">
        <v>17</v>
      </c>
      <c r="B20">
        <v>336436</v>
      </c>
      <c r="C20">
        <v>144601</v>
      </c>
      <c r="D20">
        <v>12262</v>
      </c>
      <c r="E20" s="5">
        <f t="shared" si="2"/>
        <v>0.08479886031216935</v>
      </c>
      <c r="F20">
        <v>12983</v>
      </c>
      <c r="G20" s="5">
        <f t="shared" si="3"/>
        <v>0.08978499457126853</v>
      </c>
      <c r="H20" s="7">
        <f t="shared" si="0"/>
        <v>0.17458385488343786</v>
      </c>
      <c r="I20" s="3">
        <f t="shared" si="1"/>
        <v>0.3547658395653259</v>
      </c>
    </row>
    <row r="21" spans="1:9" ht="12.75">
      <c r="A21" s="1" t="s">
        <v>18</v>
      </c>
      <c r="B21">
        <v>22654</v>
      </c>
      <c r="C21">
        <v>12723</v>
      </c>
      <c r="D21">
        <v>760</v>
      </c>
      <c r="E21" s="5">
        <f t="shared" si="2"/>
        <v>0.059734339385365084</v>
      </c>
      <c r="F21">
        <v>503</v>
      </c>
      <c r="G21" s="5">
        <f t="shared" si="3"/>
        <v>0.039534700935314</v>
      </c>
      <c r="H21" s="7">
        <f t="shared" si="0"/>
        <v>0.09926904032067908</v>
      </c>
      <c r="I21" s="3">
        <f t="shared" si="1"/>
        <v>0.5058709278714576</v>
      </c>
    </row>
    <row r="22" spans="1:9" ht="12.75">
      <c r="A22" s="1" t="s">
        <v>19</v>
      </c>
      <c r="B22">
        <v>40777</v>
      </c>
      <c r="C22">
        <v>23126</v>
      </c>
      <c r="D22">
        <v>1311</v>
      </c>
      <c r="E22" s="5">
        <f t="shared" si="2"/>
        <v>0.0566894404566289</v>
      </c>
      <c r="F22">
        <v>925</v>
      </c>
      <c r="G22" s="5">
        <f t="shared" si="3"/>
        <v>0.03999827034506616</v>
      </c>
      <c r="H22" s="7">
        <f t="shared" si="0"/>
        <v>0.09668771080169507</v>
      </c>
      <c r="I22" s="3">
        <f t="shared" si="1"/>
        <v>0.5122985997008117</v>
      </c>
    </row>
    <row r="23" spans="1:9" ht="12.75">
      <c r="A23" s="1" t="s">
        <v>20</v>
      </c>
      <c r="B23">
        <v>131937</v>
      </c>
      <c r="C23">
        <v>65943</v>
      </c>
      <c r="D23">
        <v>1052</v>
      </c>
      <c r="E23" s="5">
        <f t="shared" si="2"/>
        <v>0.015953171678570886</v>
      </c>
      <c r="F23">
        <v>5323</v>
      </c>
      <c r="G23" s="5">
        <f t="shared" si="3"/>
        <v>0.08072122894014527</v>
      </c>
      <c r="H23" s="7">
        <f t="shared" si="0"/>
        <v>0.09667440061871617</v>
      </c>
      <c r="I23" s="3">
        <f t="shared" si="1"/>
        <v>0.4514882102821801</v>
      </c>
    </row>
    <row r="24" spans="1:9" ht="12.75">
      <c r="A24" s="1" t="s">
        <v>21</v>
      </c>
      <c r="B24">
        <v>76377</v>
      </c>
      <c r="C24">
        <v>39564</v>
      </c>
      <c r="D24">
        <v>3213</v>
      </c>
      <c r="E24" s="5">
        <f t="shared" si="2"/>
        <v>0.08121019108280254</v>
      </c>
      <c r="F24">
        <v>3665</v>
      </c>
      <c r="G24" s="5">
        <f t="shared" si="3"/>
        <v>0.09263471843089678</v>
      </c>
      <c r="H24" s="7">
        <f t="shared" si="0"/>
        <v>0.17384490951369932</v>
      </c>
      <c r="I24" s="3">
        <f t="shared" si="1"/>
        <v>0.42795606007044007</v>
      </c>
    </row>
    <row r="25" spans="1:9" ht="12.75">
      <c r="A25" t="s">
        <v>22</v>
      </c>
      <c r="B25">
        <f>SUM(B4:B24)</f>
        <v>2819522</v>
      </c>
      <c r="C25">
        <f>SUM(C4:C24)</f>
        <v>1221022</v>
      </c>
      <c r="D25">
        <f>SUM(D4:D24)</f>
        <v>101172</v>
      </c>
      <c r="E25" s="5">
        <f t="shared" si="2"/>
        <v>0.0828584579147632</v>
      </c>
      <c r="F25">
        <f>SUM(F4:F24)</f>
        <v>109739</v>
      </c>
      <c r="G25" s="5">
        <f t="shared" si="3"/>
        <v>0.08987471151215949</v>
      </c>
      <c r="H25" s="7">
        <f t="shared" si="0"/>
        <v>0.17273316942692268</v>
      </c>
      <c r="I25" s="3">
        <f t="shared" si="1"/>
        <v>0.35825611575295385</v>
      </c>
    </row>
    <row r="26" spans="5:7" ht="12.75">
      <c r="E26" s="4" t="s">
        <v>34</v>
      </c>
      <c r="G26" s="4" t="s">
        <v>36</v>
      </c>
    </row>
    <row r="27" spans="5:7" ht="12.75">
      <c r="E27" s="4" t="s">
        <v>35</v>
      </c>
      <c r="G27" s="4" t="s">
        <v>35</v>
      </c>
    </row>
    <row r="29" spans="1:9" ht="12.75">
      <c r="A29" s="1"/>
      <c r="E29" s="5"/>
      <c r="G29" s="5"/>
      <c r="H29" s="7"/>
      <c r="I29" s="3"/>
    </row>
    <row r="30" spans="1:9" ht="12.75">
      <c r="A30" s="1"/>
      <c r="B30" s="2"/>
      <c r="E30" s="5"/>
      <c r="G30" s="5"/>
      <c r="H30" s="7"/>
      <c r="I30" s="3"/>
    </row>
    <row r="31" spans="1:9" ht="12.75">
      <c r="A31" s="1"/>
      <c r="E31" s="5"/>
      <c r="G31" s="5"/>
      <c r="H31" s="7"/>
      <c r="I31" s="3"/>
    </row>
    <row r="32" spans="5:9" ht="12.75">
      <c r="E32" s="5"/>
      <c r="G32" s="5"/>
      <c r="H32" s="7"/>
      <c r="I32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Parliament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Parliament Service</dc:creator>
  <cp:keywords/>
  <dc:description/>
  <cp:lastModifiedBy>edej</cp:lastModifiedBy>
  <cp:lastPrinted>2008-01-07T23:51:58Z</cp:lastPrinted>
  <dcterms:created xsi:type="dcterms:W3CDTF">2007-12-02T18:19:36Z</dcterms:created>
  <dcterms:modified xsi:type="dcterms:W3CDTF">2008-01-08T00:33:01Z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